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BE910FFD-12E6-6A44-922D-C32984138F00}" xr6:coauthVersionLast="47" xr6:coauthVersionMax="47" xr10:uidLastSave="{00000000-0000-0000-0000-000000000000}"/>
  <bookViews>
    <workbookView xWindow="0" yWindow="740" windowWidth="29400" windowHeight="18380" xr2:uid="{37CB3EAC-C053-B04B-BEA8-CC7667E931C6}"/>
  </bookViews>
  <sheets>
    <sheet name="F2.1 Final" sheetId="2" r:id="rId1"/>
  </sheets>
  <externalReferences>
    <externalReference r:id="rId2"/>
  </externalReferences>
  <definedNames>
    <definedName name="__________________SCH6">#REF!</definedName>
    <definedName name="_________________SCH6">#REF!</definedName>
    <definedName name="________________SCH6">#REF!</definedName>
    <definedName name="_______________SCH6">#REF!</definedName>
    <definedName name="______________SCH6">#REF!</definedName>
    <definedName name="_____________SCH6">#REF!</definedName>
    <definedName name="____________SCH6">#REF!</definedName>
    <definedName name="___________SCH6">#REF!</definedName>
    <definedName name="__________SCH6">#REF!</definedName>
    <definedName name="_________SCH6">#REF!</definedName>
    <definedName name="________SCH6">#REF!</definedName>
    <definedName name="_______SCH6">#REF!</definedName>
    <definedName name="______SCH6">#REF!</definedName>
    <definedName name="____SCH6">#REF!</definedName>
    <definedName name="___ABC5">#REF!</definedName>
    <definedName name="___SCH6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_cir1">#REF!</definedName>
    <definedName name="__cir10">#REF!</definedName>
    <definedName name="__cir11">#REF!</definedName>
    <definedName name="__cir12">#REF!</definedName>
    <definedName name="__cir13">#REF!</definedName>
    <definedName name="__cir2">#REF!</definedName>
    <definedName name="__cir3">#REF!</definedName>
    <definedName name="__cir4">#REF!</definedName>
    <definedName name="__cir5">#REF!</definedName>
    <definedName name="__cir6">#REF!</definedName>
    <definedName name="__cir7">#REF!</definedName>
    <definedName name="__cir8">#REF!</definedName>
    <definedName name="__cir9">#REF!</definedName>
    <definedName name="__FOR1" localSheetId="0">IF(#REF!=1,[0]!__cir1,0)</definedName>
    <definedName name="__FOR1">IF(#REF!=1,__cir1,0)</definedName>
    <definedName name="__FOR10" localSheetId="0">IF(#REF!=1,[0]!__cir10,0)</definedName>
    <definedName name="__FOR10">IF(#REF!=1,__cir10,0)</definedName>
    <definedName name="__FOR11" localSheetId="0">IF(#REF!=1,[0]!__cir11,0)</definedName>
    <definedName name="__FOR11">IF(#REF!=1,__cir11,0)</definedName>
    <definedName name="__FOR12" localSheetId="0">IF(#REF!=1,[0]!__cir12,0)</definedName>
    <definedName name="__FOR12">IF(#REF!=1,__cir12,0)</definedName>
    <definedName name="__FOR13" localSheetId="0">IF(#REF!=1,[0]!__cir13,0)</definedName>
    <definedName name="__FOR13">IF(#REF!=1,__cir13,0)</definedName>
    <definedName name="__FOR2" localSheetId="0">IF(#REF!=1,[0]!__cir2,0)</definedName>
    <definedName name="__FOR2">IF(#REF!=1,__cir2,0)</definedName>
    <definedName name="__FOR3" localSheetId="0">IF(#REF!=1,[0]!__cir3,0)</definedName>
    <definedName name="__FOR3">IF(#REF!=1,__cir3,0)</definedName>
    <definedName name="__FOR4" localSheetId="0">IF(#REF!=1,[0]!__cir4,0)</definedName>
    <definedName name="__FOR4">IF(#REF!=1,__cir4,0)</definedName>
    <definedName name="__FOR5" localSheetId="0">IF(#REF!=1,[0]!__cir5,0)</definedName>
    <definedName name="__FOR5">IF(#REF!=1,__cir5,0)</definedName>
    <definedName name="__FOR6" localSheetId="0">IF(#REF!=1,[0]!__cir6,0)</definedName>
    <definedName name="__FOR6">IF(#REF!=1,__cir6,0)</definedName>
    <definedName name="__FOR7" localSheetId="0">IF(#REF!=1,[0]!__cir7,0)</definedName>
    <definedName name="__FOR7">IF(#REF!=1,__cir7,0)</definedName>
    <definedName name="__FOR8" localSheetId="0">IF(#REF!=1,[0]!__cir8,0)</definedName>
    <definedName name="__FOR8">IF(#REF!=1,__cir8,0)</definedName>
    <definedName name="__FOR9" localSheetId="0">IF(#REF!=1,[0]!__cir9,0)</definedName>
    <definedName name="__FOR9">IF(#REF!=1,__cir9,0)</definedName>
    <definedName name="__SCH6">#REF!</definedName>
    <definedName name="_3.7">#REF!</definedName>
    <definedName name="_BSD1">#REF!</definedName>
    <definedName name="_BSD2">#REF!</definedName>
    <definedName name="_cir1">#REF!</definedName>
    <definedName name="_cir10">#REF!</definedName>
    <definedName name="_cir11">#REF!</definedName>
    <definedName name="_cir12">#REF!</definedName>
    <definedName name="_cir13">#REF!</definedName>
    <definedName name="_cir2">#REF!</definedName>
    <definedName name="_cir3">#REF!</definedName>
    <definedName name="_cir4">#REF!</definedName>
    <definedName name="_cir5">#REF!</definedName>
    <definedName name="_cir6">#REF!</definedName>
    <definedName name="_cir7">#REF!</definedName>
    <definedName name="_cir8">#REF!</definedName>
    <definedName name="_cir9">#REF!</definedName>
    <definedName name="_Fill" hidden="1">#REF!</definedName>
    <definedName name="_FOR1" localSheetId="0">IF(#REF!=1,[0]!_cir1,0)</definedName>
    <definedName name="_FOR1">IF(#REF!=1,_cir1,0)</definedName>
    <definedName name="_FOR10" localSheetId="0">IF(#REF!=1,[0]!_cir10,0)</definedName>
    <definedName name="_FOR10">IF(#REF!=1,_cir10,0)</definedName>
    <definedName name="_FOR11" localSheetId="0">IF(#REF!=1,[0]!_cir11,0)</definedName>
    <definedName name="_FOR11">IF(#REF!=1,_cir11,0)</definedName>
    <definedName name="_FOR12" localSheetId="0">IF(#REF!=1,[0]!_cir12,0)</definedName>
    <definedName name="_FOR12">IF(#REF!=1,_cir12,0)</definedName>
    <definedName name="_FOR13" localSheetId="0">IF(#REF!=1,[0]!_cir13,0)</definedName>
    <definedName name="_FOR13">IF(#REF!=1,_cir13,0)</definedName>
    <definedName name="_FOR2" localSheetId="0">IF(#REF!=1,[0]!_cir2,0)</definedName>
    <definedName name="_FOR2">IF(#REF!=1,_cir2,0)</definedName>
    <definedName name="_FOR3" localSheetId="0">IF(#REF!=1,[0]!_cir3,0)</definedName>
    <definedName name="_FOR3">IF(#REF!=1,_cir3,0)</definedName>
    <definedName name="_FOR4" localSheetId="0">IF(#REF!=1,[0]!_cir4,0)</definedName>
    <definedName name="_FOR4">IF(#REF!=1,_cir4,0)</definedName>
    <definedName name="_FOR5" localSheetId="0">IF(#REF!=1,[0]!_cir5,0)</definedName>
    <definedName name="_FOR5">IF(#REF!=1,_cir5,0)</definedName>
    <definedName name="_FOR6" localSheetId="0">IF(#REF!=1,[0]!_cir6,0)</definedName>
    <definedName name="_FOR6">IF(#REF!=1,_cir6,0)</definedName>
    <definedName name="_FOR7" localSheetId="0">IF(#REF!=1,[0]!_cir7,0)</definedName>
    <definedName name="_FOR7">IF(#REF!=1,_cir7,0)</definedName>
    <definedName name="_FOR8" localSheetId="0">IF(#REF!=1,[0]!_cir8,0)</definedName>
    <definedName name="_FOR8">IF(#REF!=1,_cir8,0)</definedName>
    <definedName name="_FOR9" localSheetId="0">IF(#REF!=1,[0]!_cir9,0)</definedName>
    <definedName name="_FOR9">IF(#REF!=1,_cir9,0)</definedName>
    <definedName name="_IED1">#REF!</definedName>
    <definedName name="_IED2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CH15">#REF!</definedName>
    <definedName name="_SCH2">#REF!</definedName>
    <definedName name="_SCH25">#REF!</definedName>
    <definedName name="_SCH4">#REF!</definedName>
    <definedName name="_SCH6">#REF!</definedName>
    <definedName name="_SCH9">#REF!</definedName>
    <definedName name="_Sort" hidden="1">#REF!</definedName>
    <definedName name="_TTU6">#REF!</definedName>
    <definedName name="A">#REF!</definedName>
    <definedName name="aa">#REF!</definedName>
    <definedName name="ADL.63">#REF!</definedName>
    <definedName name="agri">#REF!</definedName>
    <definedName name="as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>#REF!</definedName>
    <definedName name="B">#REF!</definedName>
    <definedName name="bi">#REF!</definedName>
    <definedName name="ChangeinAccruedInterest">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>#REF!</definedName>
    <definedName name="dbn_assts">#REF!</definedName>
    <definedName name="DIB">#REF!</definedName>
    <definedName name="Discom1F1">#REF!</definedName>
    <definedName name="Discom1F2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#REF!</definedName>
    <definedName name="dy">#REF!,#REF!</definedName>
    <definedName name="e">#REF!</definedName>
    <definedName name="E_315MVA_Addl_Page1">#REF!</definedName>
    <definedName name="E_315MVA_Addl_Page2">#REF!</definedName>
    <definedName name="f">#REF!</definedName>
    <definedName name="F3.7">#REF!</definedName>
    <definedName name="FOR10a" localSheetId="0">IF(#REF!=0,[0]!__cir10,0)</definedName>
    <definedName name="FOR10a">IF(#REF!=0,__cir10,0)</definedName>
    <definedName name="FOR11a" localSheetId="0">IF(#REF!=0,[0]!__cir11,0)</definedName>
    <definedName name="FOR11a">IF(#REF!=0,__cir11,0)</definedName>
    <definedName name="FOR12a" localSheetId="0">IF(#REF!=0,[0]!__cir12,0)</definedName>
    <definedName name="FOR12a">IF(#REF!=0,__cir12,0)</definedName>
    <definedName name="FOR13a" localSheetId="0">IF(#REF!=0,[0]!__cir13,0)</definedName>
    <definedName name="FOR13a">IF(#REF!=0,__cir13,0)</definedName>
    <definedName name="FOR1a" localSheetId="0">IF(#REF!=0, [0]!__cir1,0)</definedName>
    <definedName name="FOR1a">IF(#REF!=0, __cir1,0)</definedName>
    <definedName name="FOR2a" localSheetId="0">IF(#REF!=0,[0]!__cir2,0)</definedName>
    <definedName name="FOR2a">IF(#REF!=0,__cir2,0)</definedName>
    <definedName name="FOR3a" localSheetId="0">IF(#REF!=0,[0]!__cir3,0)</definedName>
    <definedName name="FOR3a">IF(#REF!=0,__cir3,0)</definedName>
    <definedName name="FOR4a" localSheetId="0">IF(#REF!=0,[0]!__cir4,0)</definedName>
    <definedName name="FOR4a">IF(#REF!=0,__cir4,0)</definedName>
    <definedName name="FOR5a" localSheetId="0">IF(#REF!=0,[0]!__cir5,0)</definedName>
    <definedName name="FOR5a">IF(#REF!=0,__cir5,0)</definedName>
    <definedName name="FOR6a" localSheetId="0">IF(#REF!=0,[0]!__cir6,0)</definedName>
    <definedName name="FOR6a">IF(#REF!=0,__cir6,0)</definedName>
    <definedName name="FOR7a" localSheetId="0">IF(#REF!=0,[0]!__cir7,0)</definedName>
    <definedName name="FOR7a">IF(#REF!=0,__cir7,0)</definedName>
    <definedName name="FOR8a" localSheetId="0">IF(#REF!=0,[0]!__cir8,0)</definedName>
    <definedName name="FOR8a">IF(#REF!=0,__cir8,0)</definedName>
    <definedName name="FOR9a" localSheetId="0">IF(#REF!=0,[0]!__cir9,0)</definedName>
    <definedName name="FOR9a">IF(#REF!=0,__cir9,0)</definedName>
    <definedName name="form">#REF!</definedName>
    <definedName name="form__">#REF!</definedName>
    <definedName name="form3">#REF!</definedName>
    <definedName name="form3.7">#REF!</definedName>
    <definedName name="Fuel_Exp_CY">#REF!</definedName>
    <definedName name="Fuel_Exp_EY">#REF!</definedName>
    <definedName name="Fuel_Exp_PY">#REF!</definedName>
    <definedName name="fy">#REF!,#REF!</definedName>
    <definedName name="ICG">#REF!</definedName>
    <definedName name="icg_tarif_E">#REF!</definedName>
    <definedName name="icg_tarif_N">#REF!</definedName>
    <definedName name="icg_tarif_S">#REF!</definedName>
    <definedName name="icg_tarif_W">#REF!</definedName>
    <definedName name="Insurance">#REF!,#REF!</definedName>
    <definedName name="interest">#REF!</definedName>
    <definedName name="interest_v">#REF!,#REF!</definedName>
    <definedName name="Intt_Charge_cY">#REF!,#REF!</definedName>
    <definedName name="Intt_Charge_cy_1">#REF!,#REF!</definedName>
    <definedName name="Intt_Charge_eY">#REF!,#REF!</definedName>
    <definedName name="Intt_Charge_ey_1">#REF!,#REF!</definedName>
    <definedName name="Intt_Charge_PY">#REF!,#REF!</definedName>
    <definedName name="Intt_Charge_py_1">#REF!,#REF!</definedName>
    <definedName name="INV_E">#REF!</definedName>
    <definedName name="INV_N">#REF!</definedName>
    <definedName name="INV_S">#REF!</definedName>
    <definedName name="INV_W">#REF!</definedName>
    <definedName name="INVPLAN">#REF!</definedName>
    <definedName name="Iteration_switch">#REF!</definedName>
    <definedName name="jherc">#REF!</definedName>
    <definedName name="jhkhk">#REF!</definedName>
    <definedName name="K2000_">#N/A</definedName>
    <definedName name="loan">#REF!</definedName>
    <definedName name="ltind">#REF!</definedName>
    <definedName name="LTLReceipt">#REF!</definedName>
    <definedName name="LTLRepayment">#REF!</definedName>
    <definedName name="new_discom">#REF!</definedName>
    <definedName name="NonDom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>#REF!</definedName>
    <definedName name="_xlnm.Print_Area" localSheetId="0">'F2.1 Final'!$A$1:$AH$90</definedName>
    <definedName name="_xlnm.Print_Area">#REF!</definedName>
    <definedName name="PRINT_AREA_MI">#REF!</definedName>
    <definedName name="q">#REF!,#REF!</definedName>
    <definedName name="q2w3">#REF!</definedName>
    <definedName name="qwe">#REF!</definedName>
    <definedName name="revised">#REF!</definedName>
    <definedName name="same">#REF!</definedName>
    <definedName name="sca">#REF!</definedName>
    <definedName name="SFLEKJGKWE">#REF!</definedName>
    <definedName name="shft1">#REF!</definedName>
    <definedName name="shftI">#REF!</definedName>
    <definedName name="SJJSJSJJS">#REF!</definedName>
    <definedName name="sss">#REF!</definedName>
    <definedName name="STAT3">#REF!</definedName>
    <definedName name="STLReceipt">#REF!</definedName>
    <definedName name="STLRepayment">#REF!</definedName>
    <definedName name="TARIFF">#REF!</definedName>
    <definedName name="taxrate">0</definedName>
    <definedName name="try">#REF!</definedName>
    <definedName name="unshe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>#REF!</definedName>
    <definedName name="X1_">#REF!</definedName>
    <definedName name="xxx">#REF!</definedName>
    <definedName name="YEAR">#REF!</definedName>
    <definedName name="Year1">#REF!</definedName>
    <definedName name="year2">#REF!</definedName>
    <definedName name="years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2" l="1"/>
  <c r="B86" i="2"/>
  <c r="B85" i="2"/>
  <c r="B84" i="2"/>
  <c r="AF80" i="2"/>
  <c r="B83" i="2" s="1"/>
  <c r="B88" i="2" s="1"/>
  <c r="V80" i="2"/>
  <c r="P80" i="2"/>
</calcChain>
</file>

<file path=xl/sharedStrings.xml><?xml version="1.0" encoding="utf-8"?>
<sst xmlns="http://schemas.openxmlformats.org/spreadsheetml/2006/main" count="137" uniqueCount="110">
  <si>
    <t>Form D 2.1</t>
  </si>
  <si>
    <t>Revenue from Sale of Power</t>
  </si>
  <si>
    <t>Name of Distribution Licensee</t>
  </si>
  <si>
    <t>JVVNL</t>
  </si>
  <si>
    <t>Licensed Area of Supply</t>
  </si>
  <si>
    <t>Jaipur Discom</t>
  </si>
  <si>
    <t>Year</t>
  </si>
  <si>
    <t>2023-24</t>
  </si>
  <si>
    <t>Energy</t>
  </si>
  <si>
    <t>Fixed</t>
  </si>
  <si>
    <t>FSA</t>
  </si>
  <si>
    <t>AE</t>
  </si>
  <si>
    <t>Particulars</t>
  </si>
  <si>
    <t>Number of consumers # as on 31 March 2024</t>
  </si>
  <si>
    <t>Number of consumers billed 31 March 2024</t>
  </si>
  <si>
    <t>Connected Load of consumers 31 March 2024</t>
  </si>
  <si>
    <t>Unit Sold (MU)</t>
  </si>
  <si>
    <t xml:space="preserve">Energy Charges </t>
  </si>
  <si>
    <t xml:space="preserve">Fixed Charges </t>
  </si>
  <si>
    <t xml:space="preserve">Fuel Surcharge Assessment </t>
  </si>
  <si>
    <t>% of total Unit sold</t>
  </si>
  <si>
    <t>Energy Charges @</t>
  </si>
  <si>
    <t>Fixed Charges</t>
  </si>
  <si>
    <t>Fuel Adjustment charges@</t>
  </si>
  <si>
    <t>Special Fuel Surcharge</t>
  </si>
  <si>
    <t>Total</t>
  </si>
  <si>
    <t>Average rate/kwh</t>
  </si>
  <si>
    <t>Excess Load excess demand charges@</t>
  </si>
  <si>
    <t xml:space="preserve">Adjustment of past billing  </t>
  </si>
  <si>
    <t>shunt surcharge</t>
  </si>
  <si>
    <t xml:space="preserve">PF surcharge+Shunt Capacitor Surcharge </t>
  </si>
  <si>
    <t>voltage rebate*</t>
  </si>
  <si>
    <t>load factor penalty/incentive</t>
  </si>
  <si>
    <t>Other charges if any@</t>
  </si>
  <si>
    <t>Theft and Malpractice 
(DPS /LPS in NTI)</t>
  </si>
  <si>
    <t xml:space="preserve">CTPT Rent+Transformer rent </t>
  </si>
  <si>
    <t>Misc. recoveries@</t>
  </si>
  <si>
    <t>Electricity Duty Recoverable</t>
  </si>
  <si>
    <t>Urban Cess</t>
  </si>
  <si>
    <t>WCC</t>
  </si>
  <si>
    <t xml:space="preserve">Sub-total </t>
  </si>
  <si>
    <t>Avg. realisation per KWh (Excluding ED &amp; Govt.levies@)</t>
  </si>
  <si>
    <t>Remarks</t>
  </si>
  <si>
    <t>Nos</t>
  </si>
  <si>
    <t>KW</t>
  </si>
  <si>
    <t>MU</t>
  </si>
  <si>
    <t xml:space="preserve">Rs Cr. </t>
  </si>
  <si>
    <t>%</t>
  </si>
  <si>
    <t>Rs Cr.</t>
  </si>
  <si>
    <t>10+11+12+13</t>
  </si>
  <si>
    <t>Rs/kwh</t>
  </si>
  <si>
    <t>Domestic</t>
  </si>
  <si>
    <t>1.DOMESTIC - LT</t>
  </si>
  <si>
    <t xml:space="preserve">(I.) BPL </t>
  </si>
  <si>
    <t>(II.) Small Domestic</t>
  </si>
  <si>
    <t>(III.) General Domestic</t>
  </si>
  <si>
    <t>1. Consumption up to 50 unit per month</t>
  </si>
  <si>
    <t>2. Consumption above 50 but up to 150 unit per month</t>
  </si>
  <si>
    <t>3. Consumption above 150 but up to 300 unit per month</t>
  </si>
  <si>
    <t>4. Consumption above 300 but up to 500 unit per month</t>
  </si>
  <si>
    <t>5. Consumption above 500 unit per month</t>
  </si>
  <si>
    <t xml:space="preserve">DOMESTIC - HT </t>
  </si>
  <si>
    <t>Non-Domestic</t>
  </si>
  <si>
    <t>NON-DOMESTIC - LT</t>
  </si>
  <si>
    <t>(I.) Sanctioned connected load up to 5 K.W.</t>
  </si>
  <si>
    <t>1. Consumption up to 100 unit per month</t>
  </si>
  <si>
    <t>Rates higher due to adjustment of past billings and fixed charges being implied on less number of units consumed</t>
  </si>
  <si>
    <t>2. Consumption above 100 but up to 200 unit per month</t>
  </si>
  <si>
    <t>3. Consumption above 200 but up to 500 unit per month</t>
  </si>
  <si>
    <t>4. Consumption above 500 unit per month</t>
  </si>
  <si>
    <t>(II.) Sanctioned connected load above 5 K.W.</t>
  </si>
  <si>
    <t>NON-DOM - HT</t>
  </si>
  <si>
    <t>3.P.S.L.</t>
  </si>
  <si>
    <t>(I)Panchayat &amp; Municipal areas having population less than 1 lac.</t>
  </si>
  <si>
    <t>(II)Panchayat &amp; Municipal areas having population 1 lac. and above</t>
  </si>
  <si>
    <t>4.AGR(M)</t>
  </si>
  <si>
    <t>(I) Total General (Block Supply)</t>
  </si>
  <si>
    <t>(II) Total Others  &amp; More than block supply</t>
  </si>
  <si>
    <t>AGR(F)</t>
  </si>
  <si>
    <t>(I) General (Block Supply)</t>
  </si>
  <si>
    <t>(II) Others  &amp; More than block supply</t>
  </si>
  <si>
    <t>5.IND (S)</t>
  </si>
  <si>
    <t>(I) Up to 500 unit per month</t>
  </si>
  <si>
    <t>(II) Above 500 unit per month</t>
  </si>
  <si>
    <t>IND(M)</t>
  </si>
  <si>
    <t>IND(M) - LT</t>
  </si>
  <si>
    <t>IND(M) - HT</t>
  </si>
  <si>
    <t>IND(L)</t>
  </si>
  <si>
    <t>P.W.W(S)</t>
  </si>
  <si>
    <t>Rate negative due to adjustments of past billing</t>
  </si>
  <si>
    <t>P.W.W.(M)</t>
  </si>
  <si>
    <t>P.W.W.(M) - LT</t>
  </si>
  <si>
    <t>P.W.W.(M)  - HT</t>
  </si>
  <si>
    <t>P.W.W.(L)</t>
  </si>
  <si>
    <t>MIXED LOAD</t>
  </si>
  <si>
    <t>MIXED LOAD - LT</t>
  </si>
  <si>
    <t>MIXED LOAD - HT</t>
  </si>
  <si>
    <t>Railway Traction</t>
  </si>
  <si>
    <t>EV</t>
  </si>
  <si>
    <t>EV LT</t>
  </si>
  <si>
    <t>EV HT</t>
  </si>
  <si>
    <t>DF (Revenue from sale to DF at Input)</t>
  </si>
  <si>
    <t>TOTAL</t>
  </si>
  <si>
    <t xml:space="preserve"> Revenue from sale of power (Rs Cr)</t>
  </si>
  <si>
    <t>Less: 50% Revenue from theft and malpractice (Rs Cr)</t>
  </si>
  <si>
    <t>Less: Revenue from Meter/transformer rent (Rs Cr)</t>
  </si>
  <si>
    <t>Less: Revenue from wheeling and cross subsidy surcharge (Rs Cr)</t>
  </si>
  <si>
    <t>Less: Revenue from misc charges (Rs Cr)</t>
  </si>
  <si>
    <t>Net Revenue from sale of electricity (Rs Cr)</t>
  </si>
  <si>
    <t>* Rebate given to consumers shown in Other Debits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</si>
</sst>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0_);_(* \(#,##0.00000\);_(* &quot;-&quot;??_);_(@_)"/>
    <numFmt numFmtId="167" formatCode="_(* #,##0.0000_);_(* \(#,##0.0000\);_(* &quot;-&quot;??_);_(@_)"/>
    <numFmt numFmtId="168" formatCode="_(* #,##0.000_);_(* \(#,##0.000\);_(* &quot;-&quot;??_);_(@_)"/>
    <numFmt numFmtId="169" formatCode="0.0000"/>
  </numFmts>
  <fonts count="14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b/>
      <sz val="12"/>
      <color theme="1"/>
      <name val="Book Antiqua"/>
      <family val="1"/>
    </font>
    <font>
      <sz val="11"/>
      <color theme="1"/>
      <name val="Aptos Narrow"/>
      <family val="2"/>
      <scheme val="minor"/>
    </font>
    <font>
      <sz val="12"/>
      <color theme="1"/>
      <name val="Book Antiqua"/>
      <family val="1"/>
    </font>
    <font>
      <b/>
      <i/>
      <sz val="12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name val="Book Antiqua"/>
      <family val="1"/>
    </font>
    <font>
      <b/>
      <i/>
      <sz val="12"/>
      <name val="Book Antiqua"/>
      <family val="1"/>
    </font>
    <font>
      <i/>
      <sz val="12"/>
      <color rgb="FFFF0000"/>
      <name val="Book Antiqua"/>
      <family val="1"/>
    </font>
    <font>
      <b/>
      <i/>
      <sz val="12"/>
      <color rgb="FFFF000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2" fillId="2" borderId="1" xfId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4" fillId="2" borderId="0" xfId="2" applyNumberFormat="1" applyFont="1" applyFill="1"/>
    <xf numFmtId="0" fontId="4" fillId="2" borderId="0" xfId="2" applyFont="1" applyFill="1"/>
    <xf numFmtId="1" fontId="4" fillId="2" borderId="0" xfId="2" applyNumberFormat="1" applyFont="1" applyFill="1"/>
    <xf numFmtId="43" fontId="4" fillId="2" borderId="0" xfId="2" applyNumberFormat="1" applyFont="1" applyFill="1"/>
    <xf numFmtId="165" fontId="4" fillId="2" borderId="0" xfId="2" applyNumberFormat="1" applyFont="1" applyFill="1"/>
    <xf numFmtId="41" fontId="4" fillId="2" borderId="0" xfId="2" applyNumberFormat="1" applyFont="1" applyFill="1"/>
    <xf numFmtId="0" fontId="4" fillId="2" borderId="1" xfId="1" applyFont="1" applyFill="1" applyBorder="1"/>
    <xf numFmtId="164" fontId="4" fillId="2" borderId="1" xfId="1" applyNumberFormat="1" applyFont="1" applyFill="1" applyBorder="1"/>
    <xf numFmtId="0" fontId="2" fillId="2" borderId="1" xfId="1" applyFont="1" applyFill="1" applyBorder="1"/>
    <xf numFmtId="164" fontId="2" fillId="2" borderId="1" xfId="1" applyNumberFormat="1" applyFont="1" applyFill="1" applyBorder="1"/>
    <xf numFmtId="166" fontId="4" fillId="2" borderId="0" xfId="3" applyNumberFormat="1" applyFont="1" applyFill="1" applyBorder="1"/>
    <xf numFmtId="166" fontId="2" fillId="2" borderId="0" xfId="3" applyNumberFormat="1" applyFont="1" applyFill="1" applyBorder="1" applyAlignment="1">
      <alignment horizontal="center"/>
    </xf>
    <xf numFmtId="43" fontId="2" fillId="2" borderId="0" xfId="3" applyFont="1" applyFill="1" applyBorder="1"/>
    <xf numFmtId="0" fontId="2" fillId="3" borderId="2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3" borderId="0" xfId="2" applyFont="1" applyFill="1"/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1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164" fontId="2" fillId="2" borderId="1" xfId="3" applyNumberFormat="1" applyFont="1" applyFill="1" applyBorder="1" applyAlignment="1">
      <alignment horizontal="center"/>
    </xf>
    <xf numFmtId="43" fontId="2" fillId="2" borderId="1" xfId="3" applyFont="1" applyFill="1" applyBorder="1" applyAlignment="1">
      <alignment horizontal="center"/>
    </xf>
    <xf numFmtId="10" fontId="2" fillId="2" borderId="1" xfId="4" applyNumberFormat="1" applyFont="1" applyFill="1" applyBorder="1" applyAlignment="1">
      <alignment horizontal="right"/>
    </xf>
    <xf numFmtId="43" fontId="2" fillId="2" borderId="1" xfId="3" applyFont="1" applyFill="1" applyBorder="1"/>
    <xf numFmtId="43" fontId="5" fillId="2" borderId="1" xfId="3" applyFont="1" applyFill="1" applyBorder="1"/>
    <xf numFmtId="43" fontId="2" fillId="2" borderId="1" xfId="2" applyNumberFormat="1" applyFont="1" applyFill="1" applyBorder="1"/>
    <xf numFmtId="0" fontId="2" fillId="2" borderId="0" xfId="2" applyFont="1" applyFill="1"/>
    <xf numFmtId="0" fontId="5" fillId="2" borderId="1" xfId="2" applyFont="1" applyFill="1" applyBorder="1"/>
    <xf numFmtId="164" fontId="5" fillId="2" borderId="1" xfId="3" applyNumberFormat="1" applyFont="1" applyFill="1" applyBorder="1"/>
    <xf numFmtId="164" fontId="5" fillId="2" borderId="1" xfId="3" applyNumberFormat="1" applyFont="1" applyFill="1" applyBorder="1" applyAlignment="1">
      <alignment horizontal="center"/>
    </xf>
    <xf numFmtId="10" fontId="5" fillId="2" borderId="1" xfId="4" applyNumberFormat="1" applyFont="1" applyFill="1" applyBorder="1" applyAlignment="1">
      <alignment horizontal="right"/>
    </xf>
    <xf numFmtId="43" fontId="5" fillId="2" borderId="1" xfId="2" applyNumberFormat="1" applyFont="1" applyFill="1" applyBorder="1"/>
    <xf numFmtId="0" fontId="5" fillId="2" borderId="0" xfId="2" applyFont="1" applyFill="1"/>
    <xf numFmtId="0" fontId="4" fillId="2" borderId="1" xfId="2" applyFont="1" applyFill="1" applyBorder="1"/>
    <xf numFmtId="164" fontId="6" fillId="2" borderId="1" xfId="3" applyNumberFormat="1" applyFont="1" applyFill="1" applyBorder="1"/>
    <xf numFmtId="164" fontId="4" fillId="2" borderId="1" xfId="3" applyNumberFormat="1" applyFont="1" applyFill="1" applyBorder="1" applyAlignment="1">
      <alignment horizontal="center"/>
    </xf>
    <xf numFmtId="164" fontId="7" fillId="2" borderId="1" xfId="3" applyNumberFormat="1" applyFont="1" applyFill="1" applyBorder="1" applyAlignment="1">
      <alignment horizontal="center" vertical="center"/>
    </xf>
    <xf numFmtId="10" fontId="4" fillId="2" borderId="1" xfId="4" applyNumberFormat="1" applyFont="1" applyFill="1" applyBorder="1" applyAlignment="1">
      <alignment horizontal="right"/>
    </xf>
    <xf numFmtId="43" fontId="4" fillId="2" borderId="1" xfId="2" applyNumberFormat="1" applyFont="1" applyFill="1" applyBorder="1"/>
    <xf numFmtId="43" fontId="4" fillId="2" borderId="1" xfId="3" applyFont="1" applyFill="1" applyBorder="1"/>
    <xf numFmtId="167" fontId="7" fillId="2" borderId="1" xfId="3" applyNumberFormat="1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center" vertical="center"/>
    </xf>
    <xf numFmtId="164" fontId="4" fillId="2" borderId="1" xfId="3" applyNumberFormat="1" applyFont="1" applyFill="1" applyBorder="1"/>
    <xf numFmtId="43" fontId="4" fillId="2" borderId="1" xfId="3" applyFont="1" applyFill="1" applyBorder="1" applyProtection="1">
      <protection locked="0"/>
    </xf>
    <xf numFmtId="0" fontId="6" fillId="2" borderId="1" xfId="2" applyFont="1" applyFill="1" applyBorder="1" applyAlignment="1">
      <alignment horizontal="left" indent="1"/>
    </xf>
    <xf numFmtId="164" fontId="6" fillId="2" borderId="1" xfId="3" applyNumberFormat="1" applyFont="1" applyFill="1" applyBorder="1" applyAlignment="1">
      <alignment horizontal="center"/>
    </xf>
    <xf numFmtId="10" fontId="6" fillId="2" borderId="1" xfId="4" applyNumberFormat="1" applyFont="1" applyFill="1" applyBorder="1" applyAlignment="1">
      <alignment horizontal="right"/>
    </xf>
    <xf numFmtId="43" fontId="6" fillId="2" borderId="1" xfId="2" applyNumberFormat="1" applyFont="1" applyFill="1" applyBorder="1"/>
    <xf numFmtId="43" fontId="6" fillId="2" borderId="1" xfId="3" applyFont="1" applyFill="1" applyBorder="1"/>
    <xf numFmtId="0" fontId="6" fillId="2" borderId="0" xfId="2" applyFont="1" applyFill="1"/>
    <xf numFmtId="164" fontId="8" fillId="2" borderId="1" xfId="3" applyNumberFormat="1" applyFont="1" applyFill="1" applyBorder="1" applyAlignment="1">
      <alignment horizontal="center" vertical="center"/>
    </xf>
    <xf numFmtId="43" fontId="8" fillId="2" borderId="1" xfId="3" applyFont="1" applyFill="1" applyBorder="1" applyAlignment="1">
      <alignment horizontal="center" vertical="center"/>
    </xf>
    <xf numFmtId="0" fontId="6" fillId="2" borderId="1" xfId="2" applyFont="1" applyFill="1" applyBorder="1"/>
    <xf numFmtId="0" fontId="2" fillId="2" borderId="1" xfId="2" applyFont="1" applyFill="1" applyBorder="1"/>
    <xf numFmtId="164" fontId="2" fillId="2" borderId="1" xfId="3" applyNumberFormat="1" applyFont="1" applyFill="1" applyBorder="1"/>
    <xf numFmtId="0" fontId="6" fillId="2" borderId="1" xfId="2" applyFont="1" applyFill="1" applyBorder="1" applyAlignment="1">
      <alignment horizontal="left" vertical="center" indent="1"/>
    </xf>
    <xf numFmtId="43" fontId="9" fillId="2" borderId="1" xfId="2" applyNumberFormat="1" applyFont="1" applyFill="1" applyBorder="1" applyAlignment="1">
      <alignment wrapText="1"/>
    </xf>
    <xf numFmtId="43" fontId="10" fillId="2" borderId="1" xfId="2" applyNumberFormat="1" applyFont="1" applyFill="1" applyBorder="1"/>
    <xf numFmtId="167" fontId="4" fillId="2" borderId="1" xfId="3" applyNumberFormat="1" applyFont="1" applyFill="1" applyBorder="1"/>
    <xf numFmtId="164" fontId="11" fillId="2" borderId="1" xfId="3" applyNumberFormat="1" applyFont="1" applyFill="1" applyBorder="1" applyAlignment="1">
      <alignment horizontal="center" vertical="center" wrapText="1"/>
    </xf>
    <xf numFmtId="43" fontId="2" fillId="2" borderId="1" xfId="2" applyNumberFormat="1" applyFont="1" applyFill="1" applyBorder="1" applyProtection="1">
      <protection locked="0"/>
    </xf>
    <xf numFmtId="164" fontId="2" fillId="2" borderId="1" xfId="3" applyNumberFormat="1" applyFont="1" applyFill="1" applyBorder="1" applyAlignment="1">
      <alignment horizontal="right"/>
    </xf>
    <xf numFmtId="43" fontId="2" fillId="2" borderId="1" xfId="3" applyFont="1" applyFill="1" applyBorder="1" applyAlignment="1">
      <alignment horizontal="right"/>
    </xf>
    <xf numFmtId="10" fontId="2" fillId="2" borderId="1" xfId="4" applyNumberFormat="1" applyFont="1" applyFill="1" applyBorder="1"/>
    <xf numFmtId="43" fontId="2" fillId="2" borderId="1" xfId="3" applyFont="1" applyFill="1" applyBorder="1" applyProtection="1">
      <protection locked="0"/>
    </xf>
    <xf numFmtId="168" fontId="2" fillId="2" borderId="1" xfId="3" applyNumberFormat="1" applyFont="1" applyFill="1" applyBorder="1" applyAlignment="1">
      <alignment horizontal="center"/>
    </xf>
    <xf numFmtId="43" fontId="2" fillId="2" borderId="0" xfId="3" applyFont="1" applyFill="1"/>
    <xf numFmtId="164" fontId="2" fillId="2" borderId="0" xfId="3" applyNumberFormat="1" applyFont="1" applyFill="1"/>
    <xf numFmtId="43" fontId="2" fillId="2" borderId="0" xfId="2" applyNumberFormat="1" applyFont="1" applyFill="1"/>
    <xf numFmtId="10" fontId="6" fillId="2" borderId="1" xfId="4" applyNumberFormat="1" applyFont="1" applyFill="1" applyBorder="1"/>
    <xf numFmtId="164" fontId="4" fillId="2" borderId="1" xfId="2" applyNumberFormat="1" applyFont="1" applyFill="1" applyBorder="1"/>
    <xf numFmtId="2" fontId="4" fillId="2" borderId="1" xfId="2" applyNumberFormat="1" applyFont="1" applyFill="1" applyBorder="1"/>
    <xf numFmtId="165" fontId="4" fillId="2" borderId="1" xfId="2" applyNumberFormat="1" applyFont="1" applyFill="1" applyBorder="1"/>
    <xf numFmtId="41" fontId="4" fillId="2" borderId="1" xfId="2" applyNumberFormat="1" applyFont="1" applyFill="1" applyBorder="1"/>
    <xf numFmtId="1" fontId="4" fillId="2" borderId="1" xfId="2" applyNumberFormat="1" applyFont="1" applyFill="1" applyBorder="1"/>
    <xf numFmtId="0" fontId="13" fillId="2" borderId="1" xfId="5" quotePrefix="1" applyFont="1" applyFill="1" applyBorder="1" applyAlignment="1">
      <alignment horizontal="left" wrapText="1"/>
    </xf>
    <xf numFmtId="168" fontId="13" fillId="2" borderId="1" xfId="3" quotePrefix="1" applyNumberFormat="1" applyFont="1" applyFill="1" applyBorder="1" applyAlignment="1">
      <alignment horizontal="left" wrapText="1"/>
    </xf>
    <xf numFmtId="169" fontId="4" fillId="2" borderId="1" xfId="2" applyNumberFormat="1" applyFont="1" applyFill="1" applyBorder="1"/>
    <xf numFmtId="43" fontId="13" fillId="2" borderId="1" xfId="3" quotePrefix="1" applyFont="1" applyFill="1" applyBorder="1" applyAlignment="1">
      <alignment horizontal="left" wrapText="1"/>
    </xf>
    <xf numFmtId="0" fontId="11" fillId="2" borderId="1" xfId="5" quotePrefix="1" applyFont="1" applyFill="1" applyBorder="1" applyAlignment="1">
      <alignment horizontal="left" wrapText="1"/>
    </xf>
    <xf numFmtId="43" fontId="11" fillId="2" borderId="1" xfId="3" quotePrefix="1" applyFont="1" applyFill="1" applyBorder="1" applyAlignment="1">
      <alignment horizontal="left" wrapText="1"/>
    </xf>
    <xf numFmtId="0" fontId="4" fillId="2" borderId="3" xfId="2" applyFont="1" applyFill="1" applyBorder="1"/>
  </cellXfs>
  <cellStyles count="6">
    <cellStyle name="Comma 2 3" xfId="3" xr:uid="{D3B02C47-5243-CC4F-BA7A-2A4651C87C96}"/>
    <cellStyle name="Normal" xfId="0" builtinId="0"/>
    <cellStyle name="Normal 10 2" xfId="1" xr:uid="{95728EF0-392C-2642-95CE-81718B6424FB}"/>
    <cellStyle name="Normal 2" xfId="5" xr:uid="{666D1BF8-CA98-EB40-B10C-AA60354301CF}"/>
    <cellStyle name="Normal 46 3" xfId="2" xr:uid="{D9F90B3B-AF3F-2546-A481-737A3FF0DF8E}"/>
    <cellStyle name="Percent 10" xfId="4" xr:uid="{44603795-5E17-1543-A1E5-79EB02C75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 Index"/>
      <sheetName val="F2.1"/>
      <sheetName val="F2.1 (2)"/>
      <sheetName val="F2.1 (3)"/>
      <sheetName val="F1.1"/>
      <sheetName val="F2.1 Final"/>
      <sheetName val="F2.1 BESL"/>
      <sheetName val="F2.1 KEDL"/>
      <sheetName val="F2.1 KEDL."/>
      <sheetName val="F2.2"/>
      <sheetName val="F 2.2 "/>
      <sheetName val="F2.3"/>
      <sheetName val="F2.4 "/>
      <sheetName val="F 2.5 "/>
      <sheetName val="F2.5"/>
      <sheetName val="F2.6 "/>
      <sheetName val="F2.7"/>
      <sheetName val="F3.1 Final"/>
      <sheetName val="F3.1 (2)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7 Final"/>
      <sheetName val="F3.8"/>
      <sheetName val="F3.9 "/>
      <sheetName val="F 3.10"/>
      <sheetName val="F 3.11"/>
      <sheetName val="F4.1 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/>
      <sheetData sheetId="1"/>
      <sheetData sheetId="2"/>
      <sheetData sheetId="3"/>
      <sheetData sheetId="4">
        <row r="80">
          <cell r="Z80">
            <v>0.36880000000000002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32">
          <cell r="L32">
            <v>3.6567204729757852</v>
          </cell>
        </row>
      </sheetData>
      <sheetData sheetId="12"/>
      <sheetData sheetId="13">
        <row r="28">
          <cell r="D28">
            <v>13.877599999999999</v>
          </cell>
        </row>
        <row r="29">
          <cell r="D29">
            <v>25.543400000000002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3F7E-4D26-5249-9F69-22BCD3E86957}">
  <sheetPr>
    <tabColor theme="6"/>
  </sheetPr>
  <dimension ref="A1:AM90"/>
  <sheetViews>
    <sheetView showGridLines="0" tabSelected="1" zoomScale="70" zoomScaleNormal="70" zoomScaleSheetLayoutView="131" workbookViewId="0">
      <pane xSplit="1" ySplit="10" topLeftCell="B11" activePane="bottomRight" state="frozen"/>
      <selection activeCell="C17" sqref="C17"/>
      <selection pane="topRight" activeCell="C17" sqref="C17"/>
      <selection pane="bottomLeft" activeCell="C17" sqref="C17"/>
      <selection pane="bottomRight" activeCell="D16" sqref="D16"/>
    </sheetView>
  </sheetViews>
  <sheetFormatPr baseColWidth="10" defaultColWidth="7.83203125" defaultRowHeight="16" x14ac:dyDescent="0.2"/>
  <cols>
    <col min="1" max="1" width="71.33203125" style="4" bestFit="1" customWidth="1"/>
    <col min="2" max="2" width="23.6640625" style="3" bestFit="1" customWidth="1"/>
    <col min="3" max="3" width="17.1640625" style="3" customWidth="1"/>
    <col min="4" max="4" width="17.83203125" style="3" customWidth="1"/>
    <col min="5" max="5" width="16" style="3" bestFit="1" customWidth="1"/>
    <col min="6" max="8" width="18.6640625" style="3" customWidth="1"/>
    <col min="9" max="9" width="14.83203125" style="4" customWidth="1"/>
    <col min="10" max="10" width="26.6640625" style="4" bestFit="1" customWidth="1"/>
    <col min="11" max="11" width="21.1640625" style="5" bestFit="1" customWidth="1"/>
    <col min="12" max="12" width="20" style="4" bestFit="1" customWidth="1"/>
    <col min="13" max="13" width="20" style="4" customWidth="1"/>
    <col min="14" max="14" width="30" style="4" customWidth="1"/>
    <col min="15" max="15" width="24" style="6" customWidth="1"/>
    <col min="16" max="16" width="24.5" style="4" customWidth="1"/>
    <col min="17" max="17" width="29.6640625" style="7" customWidth="1"/>
    <col min="18" max="18" width="24.83203125" style="4" hidden="1" customWidth="1"/>
    <col min="19" max="19" width="24.83203125" style="4" customWidth="1"/>
    <col min="20" max="21" width="14.83203125" style="4" customWidth="1"/>
    <col min="22" max="22" width="22.33203125" style="4" bestFit="1" customWidth="1"/>
    <col min="23" max="23" width="24.6640625" style="8" customWidth="1"/>
    <col min="24" max="24" width="24.5" style="4" customWidth="1"/>
    <col min="25" max="25" width="24.83203125" style="5" customWidth="1"/>
    <col min="26" max="31" width="24.83203125" style="5" hidden="1" customWidth="1"/>
    <col min="32" max="32" width="30" style="5" bestFit="1" customWidth="1"/>
    <col min="33" max="33" width="24.5" style="4" bestFit="1" customWidth="1"/>
    <col min="34" max="34" width="31.5" style="4" customWidth="1"/>
    <col min="35" max="35" width="15" style="4" bestFit="1" customWidth="1"/>
    <col min="36" max="36" width="20" style="4" bestFit="1" customWidth="1"/>
    <col min="37" max="37" width="25.1640625" style="4" bestFit="1" customWidth="1"/>
    <col min="38" max="38" width="16.83203125" style="4" bestFit="1" customWidth="1"/>
    <col min="39" max="39" width="9.5" style="4" bestFit="1" customWidth="1"/>
    <col min="40" max="16384" width="7.83203125" style="4"/>
  </cols>
  <sheetData>
    <row r="1" spans="1:34" x14ac:dyDescent="0.2">
      <c r="A1" s="1" t="s">
        <v>0</v>
      </c>
      <c r="B1" s="2"/>
    </row>
    <row r="2" spans="1:34" x14ac:dyDescent="0.2">
      <c r="A2" s="9"/>
      <c r="B2" s="10"/>
    </row>
    <row r="3" spans="1:34" x14ac:dyDescent="0.2">
      <c r="A3" s="11" t="s">
        <v>1</v>
      </c>
      <c r="B3" s="12"/>
      <c r="J3" s="6"/>
      <c r="X3" s="13"/>
    </row>
    <row r="4" spans="1:34" x14ac:dyDescent="0.2">
      <c r="A4" s="9" t="s">
        <v>2</v>
      </c>
      <c r="B4" s="10" t="s">
        <v>3</v>
      </c>
      <c r="J4" s="6"/>
      <c r="X4" s="14"/>
    </row>
    <row r="5" spans="1:34" x14ac:dyDescent="0.2">
      <c r="A5" s="9" t="s">
        <v>4</v>
      </c>
      <c r="B5" s="10" t="s">
        <v>5</v>
      </c>
      <c r="J5" s="15"/>
      <c r="K5" s="15"/>
      <c r="L5" s="15"/>
      <c r="M5" s="6"/>
      <c r="P5" s="15"/>
      <c r="Q5" s="15"/>
      <c r="S5" s="15"/>
      <c r="V5" s="15"/>
      <c r="W5" s="15"/>
      <c r="Y5" s="15"/>
      <c r="Z5" s="15"/>
      <c r="AA5" s="15">
        <v>764.90949999999998</v>
      </c>
      <c r="AB5" s="15"/>
      <c r="AC5" s="15">
        <v>97.794799999999981</v>
      </c>
      <c r="AD5" s="15"/>
      <c r="AE5" s="15">
        <v>125.90710000000001</v>
      </c>
    </row>
    <row r="6" spans="1:34" x14ac:dyDescent="0.2">
      <c r="A6" s="9" t="s">
        <v>6</v>
      </c>
      <c r="B6" s="10" t="s">
        <v>7</v>
      </c>
      <c r="I6" s="6"/>
    </row>
    <row r="7" spans="1:34" x14ac:dyDescent="0.2">
      <c r="J7" s="4" t="s">
        <v>8</v>
      </c>
      <c r="K7" s="5" t="s">
        <v>9</v>
      </c>
      <c r="L7" s="4" t="s">
        <v>10</v>
      </c>
      <c r="R7" s="4" t="s">
        <v>11</v>
      </c>
    </row>
    <row r="8" spans="1:34" s="18" customFormat="1" ht="100" customHeight="1" x14ac:dyDescent="0.2">
      <c r="A8" s="16" t="s">
        <v>12</v>
      </c>
      <c r="B8" s="17" t="s">
        <v>13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7" t="s">
        <v>19</v>
      </c>
      <c r="I8" s="16" t="s">
        <v>20</v>
      </c>
      <c r="J8" s="16" t="s">
        <v>21</v>
      </c>
      <c r="K8" s="16" t="s">
        <v>22</v>
      </c>
      <c r="L8" s="16" t="s">
        <v>23</v>
      </c>
      <c r="M8" s="17" t="s">
        <v>24</v>
      </c>
      <c r="N8" s="17" t="s">
        <v>25</v>
      </c>
      <c r="O8" s="17" t="s">
        <v>26</v>
      </c>
      <c r="P8" s="16" t="s">
        <v>27</v>
      </c>
      <c r="Q8" s="16" t="s">
        <v>28</v>
      </c>
      <c r="R8" s="16" t="s">
        <v>29</v>
      </c>
      <c r="S8" s="16" t="s">
        <v>30</v>
      </c>
      <c r="T8" s="17" t="s">
        <v>31</v>
      </c>
      <c r="U8" s="17" t="s">
        <v>32</v>
      </c>
      <c r="V8" s="17" t="s">
        <v>33</v>
      </c>
      <c r="W8" s="17" t="s">
        <v>34</v>
      </c>
      <c r="X8" s="17" t="s">
        <v>35</v>
      </c>
      <c r="Y8" s="17" t="s">
        <v>36</v>
      </c>
      <c r="Z8" s="17" t="s">
        <v>37</v>
      </c>
      <c r="AA8" s="17" t="s">
        <v>37</v>
      </c>
      <c r="AB8" s="17" t="s">
        <v>38</v>
      </c>
      <c r="AC8" s="17" t="s">
        <v>38</v>
      </c>
      <c r="AD8" s="17" t="s">
        <v>39</v>
      </c>
      <c r="AE8" s="17" t="s">
        <v>39</v>
      </c>
      <c r="AF8" s="17" t="s">
        <v>40</v>
      </c>
      <c r="AG8" s="17" t="s">
        <v>41</v>
      </c>
      <c r="AH8" s="17" t="s">
        <v>42</v>
      </c>
    </row>
    <row r="9" spans="1:34" x14ac:dyDescent="0.2">
      <c r="A9" s="19"/>
      <c r="B9" s="20" t="s">
        <v>43</v>
      </c>
      <c r="C9" s="20" t="s">
        <v>43</v>
      </c>
      <c r="D9" s="20" t="s">
        <v>44</v>
      </c>
      <c r="E9" s="20" t="s">
        <v>45</v>
      </c>
      <c r="F9" s="20" t="s">
        <v>46</v>
      </c>
      <c r="G9" s="20" t="s">
        <v>46</v>
      </c>
      <c r="H9" s="20" t="s">
        <v>46</v>
      </c>
      <c r="I9" s="19" t="s">
        <v>47</v>
      </c>
      <c r="J9" s="19" t="s">
        <v>48</v>
      </c>
      <c r="K9" s="19" t="s">
        <v>48</v>
      </c>
      <c r="L9" s="19" t="s">
        <v>48</v>
      </c>
      <c r="M9" s="19" t="s">
        <v>48</v>
      </c>
      <c r="N9" s="19" t="s">
        <v>49</v>
      </c>
      <c r="O9" s="21" t="s">
        <v>50</v>
      </c>
      <c r="P9" s="19" t="s">
        <v>48</v>
      </c>
      <c r="Q9" s="19" t="s">
        <v>48</v>
      </c>
      <c r="R9" s="19" t="s">
        <v>48</v>
      </c>
      <c r="S9" s="19" t="s">
        <v>48</v>
      </c>
      <c r="T9" s="19" t="s">
        <v>48</v>
      </c>
      <c r="U9" s="19" t="s">
        <v>48</v>
      </c>
      <c r="V9" s="19" t="s">
        <v>48</v>
      </c>
      <c r="W9" s="19" t="s">
        <v>48</v>
      </c>
      <c r="X9" s="19" t="s">
        <v>48</v>
      </c>
      <c r="Y9" s="19" t="s">
        <v>48</v>
      </c>
      <c r="Z9" s="19"/>
      <c r="AA9" s="19"/>
      <c r="AB9" s="19"/>
      <c r="AC9" s="19"/>
      <c r="AD9" s="19"/>
      <c r="AE9" s="19"/>
      <c r="AF9" s="22"/>
      <c r="AG9" s="19" t="s">
        <v>50</v>
      </c>
      <c r="AH9" s="19"/>
    </row>
    <row r="10" spans="1:34" x14ac:dyDescent="0.2">
      <c r="A10" s="23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3">
        <v>9</v>
      </c>
      <c r="J10" s="23">
        <v>10</v>
      </c>
      <c r="K10" s="25">
        <v>11</v>
      </c>
      <c r="L10" s="23">
        <v>12</v>
      </c>
      <c r="M10" s="23">
        <v>13</v>
      </c>
      <c r="N10" s="23">
        <v>14</v>
      </c>
      <c r="O10" s="24">
        <v>15</v>
      </c>
      <c r="P10" s="23">
        <v>16</v>
      </c>
      <c r="Q10" s="23">
        <v>17</v>
      </c>
      <c r="R10" s="23"/>
      <c r="S10" s="23">
        <v>18</v>
      </c>
      <c r="T10" s="23">
        <v>19</v>
      </c>
      <c r="U10" s="23">
        <v>20</v>
      </c>
      <c r="V10" s="23">
        <v>21</v>
      </c>
      <c r="W10" s="26">
        <v>22</v>
      </c>
      <c r="X10" s="23">
        <v>23</v>
      </c>
      <c r="Y10" s="25">
        <v>24</v>
      </c>
      <c r="Z10" s="25"/>
      <c r="AA10" s="25"/>
      <c r="AB10" s="25"/>
      <c r="AC10" s="25"/>
      <c r="AD10" s="25"/>
      <c r="AE10" s="25"/>
      <c r="AF10" s="25">
        <v>25</v>
      </c>
      <c r="AG10" s="23">
        <v>26</v>
      </c>
      <c r="AH10" s="23">
        <v>27</v>
      </c>
    </row>
    <row r="11" spans="1:34" s="34" customFormat="1" x14ac:dyDescent="0.2">
      <c r="A11" s="27" t="s">
        <v>51</v>
      </c>
      <c r="B11" s="28">
        <v>4019298</v>
      </c>
      <c r="C11" s="28">
        <v>4019298</v>
      </c>
      <c r="D11" s="28">
        <v>6206808.4900000012</v>
      </c>
      <c r="E11" s="29">
        <v>6488.2240293799996</v>
      </c>
      <c r="F11" s="29">
        <v>4038.6485971020002</v>
      </c>
      <c r="G11" s="29">
        <v>1046.9337968809998</v>
      </c>
      <c r="H11" s="29">
        <v>485.07454461799989</v>
      </c>
      <c r="I11" s="30">
        <v>0.1998712839632068</v>
      </c>
      <c r="J11" s="29">
        <v>4156.1993145274218</v>
      </c>
      <c r="K11" s="29">
        <v>1046.9338180645843</v>
      </c>
      <c r="L11" s="29">
        <v>565.45225499745607</v>
      </c>
      <c r="M11" s="29">
        <v>45.66900533226702</v>
      </c>
      <c r="N11" s="29">
        <v>5814.2543929217309</v>
      </c>
      <c r="O11" s="31">
        <v>8.9612417305469148</v>
      </c>
      <c r="P11" s="29">
        <v>1.1552134633487019</v>
      </c>
      <c r="Q11" s="29">
        <v>-163.21889503672756</v>
      </c>
      <c r="R11" s="29">
        <v>0</v>
      </c>
      <c r="S11" s="29">
        <v>1.3153442890502365</v>
      </c>
      <c r="T11" s="29">
        <v>0</v>
      </c>
      <c r="U11" s="29">
        <v>0</v>
      </c>
      <c r="V11" s="29">
        <v>2.1772113667196478E-3</v>
      </c>
      <c r="W11" s="29">
        <v>11.990215558790934</v>
      </c>
      <c r="X11" s="29">
        <v>0.58449019999999996</v>
      </c>
      <c r="Y11" s="29">
        <v>1.5882233155667451</v>
      </c>
      <c r="Z11" s="29">
        <v>234.95179885899998</v>
      </c>
      <c r="AA11" s="29">
        <v>244.02591372155126</v>
      </c>
      <c r="AB11" s="29">
        <v>50.467210874999992</v>
      </c>
      <c r="AC11" s="29">
        <v>51.865834842580419</v>
      </c>
      <c r="AD11" s="29">
        <v>2.329651000000002E-3</v>
      </c>
      <c r="AE11" s="29">
        <v>2.4430934849345612E-3</v>
      </c>
      <c r="AF11" s="29">
        <v>5667.6711619231264</v>
      </c>
      <c r="AG11" s="32">
        <v>8.7353197674105605</v>
      </c>
      <c r="AH11" s="33"/>
    </row>
    <row r="12" spans="1:34" s="40" customFormat="1" x14ac:dyDescent="0.2">
      <c r="A12" s="35" t="s">
        <v>52</v>
      </c>
      <c r="B12" s="36">
        <v>4018488</v>
      </c>
      <c r="C12" s="37">
        <v>4018488</v>
      </c>
      <c r="D12" s="36">
        <v>6047237.7800000012</v>
      </c>
      <c r="E12" s="32">
        <v>6363.6727603499994</v>
      </c>
      <c r="F12" s="32">
        <v>3949.7707301290002</v>
      </c>
      <c r="G12" s="32">
        <v>1030.8843271809999</v>
      </c>
      <c r="H12" s="32">
        <v>475.89187455999991</v>
      </c>
      <c r="I12" s="38">
        <v>0.19603445250554646</v>
      </c>
      <c r="J12" s="32">
        <v>4064.7345284960484</v>
      </c>
      <c r="K12" s="32">
        <v>1030.8843480398405</v>
      </c>
      <c r="L12" s="32">
        <v>554.74800026217054</v>
      </c>
      <c r="M12" s="32">
        <v>44.804471391048764</v>
      </c>
      <c r="N12" s="32">
        <v>5695.1713481891093</v>
      </c>
      <c r="O12" s="32">
        <v>8.9495037891858491</v>
      </c>
      <c r="P12" s="32">
        <v>8.097720614991399E-3</v>
      </c>
      <c r="Q12" s="32">
        <v>-162.40775413304362</v>
      </c>
      <c r="R12" s="32">
        <v>0</v>
      </c>
      <c r="S12" s="32">
        <v>0.47969979876417568</v>
      </c>
      <c r="T12" s="32">
        <v>0</v>
      </c>
      <c r="U12" s="32">
        <v>0</v>
      </c>
      <c r="V12" s="32">
        <v>2.1737515565784615E-3</v>
      </c>
      <c r="W12" s="32">
        <v>11.96814676513992</v>
      </c>
      <c r="X12" s="32">
        <v>0.15439939999999996</v>
      </c>
      <c r="Y12" s="32">
        <v>1.5856994673002602</v>
      </c>
      <c r="Z12" s="32">
        <v>230.49200685599999</v>
      </c>
      <c r="AA12" s="32">
        <v>239.39387930502289</v>
      </c>
      <c r="AB12" s="32">
        <v>49.384437356999996</v>
      </c>
      <c r="AC12" s="32">
        <v>50.753053860972273</v>
      </c>
      <c r="AD12" s="32">
        <v>1.453595000000002E-3</v>
      </c>
      <c r="AE12" s="32">
        <v>1.5243778893205273E-3</v>
      </c>
      <c r="AF12" s="29">
        <v>5546.9618109594421</v>
      </c>
      <c r="AG12" s="32">
        <v>8.7166044198890607</v>
      </c>
      <c r="AH12" s="39"/>
    </row>
    <row r="13" spans="1:34" x14ac:dyDescent="0.2">
      <c r="A13" s="41" t="s">
        <v>53</v>
      </c>
      <c r="B13" s="42">
        <v>311637</v>
      </c>
      <c r="C13" s="43">
        <v>311637</v>
      </c>
      <c r="D13" s="44">
        <v>106774.99</v>
      </c>
      <c r="E13" s="44">
        <v>289.65971333000005</v>
      </c>
      <c r="F13" s="44">
        <v>147.31977807399997</v>
      </c>
      <c r="G13" s="44">
        <v>66.957193840000002</v>
      </c>
      <c r="H13" s="44">
        <v>22.249758120999999</v>
      </c>
      <c r="I13" s="45">
        <v>8.9230363429996743E-3</v>
      </c>
      <c r="J13" s="46">
        <v>151.60773360842779</v>
      </c>
      <c r="K13" s="46">
        <v>66.957195194807127</v>
      </c>
      <c r="L13" s="46">
        <v>25.936582412452061</v>
      </c>
      <c r="M13" s="46">
        <v>2.0947797272475026</v>
      </c>
      <c r="N13" s="47">
        <v>246.59629094293447</v>
      </c>
      <c r="O13" s="31">
        <v>8.513309914865351</v>
      </c>
      <c r="P13" s="47">
        <v>0</v>
      </c>
      <c r="Q13" s="46">
        <v>-11.982727302109682</v>
      </c>
      <c r="R13" s="44">
        <v>0</v>
      </c>
      <c r="S13" s="47">
        <v>0</v>
      </c>
      <c r="T13" s="46">
        <v>0</v>
      </c>
      <c r="U13" s="46">
        <v>0</v>
      </c>
      <c r="V13" s="47">
        <v>1.2071732359708404E-4</v>
      </c>
      <c r="W13" s="46">
        <v>1.6340284042317932</v>
      </c>
      <c r="X13" s="47">
        <v>0</v>
      </c>
      <c r="Y13" s="47">
        <v>8.8060383507263015E-2</v>
      </c>
      <c r="Z13" s="48">
        <v>10.075536702000001</v>
      </c>
      <c r="AA13" s="47">
        <v>10.464665782006181</v>
      </c>
      <c r="AB13" s="48">
        <v>0.34622295700000005</v>
      </c>
      <c r="AC13" s="47">
        <v>0.35581801322345863</v>
      </c>
      <c r="AD13" s="48">
        <v>-6.7917100000000003E-3</v>
      </c>
      <c r="AE13" s="47">
        <v>-7.1224326959552697E-3</v>
      </c>
      <c r="AF13" s="29">
        <v>236.33577314588746</v>
      </c>
      <c r="AG13" s="47">
        <v>8.1590833060252894</v>
      </c>
      <c r="AH13" s="46"/>
    </row>
    <row r="14" spans="1:34" x14ac:dyDescent="0.2">
      <c r="A14" s="41" t="s">
        <v>54</v>
      </c>
      <c r="B14" s="42">
        <v>980858</v>
      </c>
      <c r="C14" s="43">
        <v>980858</v>
      </c>
      <c r="D14" s="44">
        <v>1345133.7199999997</v>
      </c>
      <c r="E14" s="44">
        <v>619.74514793999992</v>
      </c>
      <c r="F14" s="44">
        <v>342.54172501200003</v>
      </c>
      <c r="G14" s="44">
        <v>144.10362146400004</v>
      </c>
      <c r="H14" s="44">
        <v>37.556057353</v>
      </c>
      <c r="I14" s="45">
        <v>1.9091396642259902E-2</v>
      </c>
      <c r="J14" s="46">
        <v>352.51189809222188</v>
      </c>
      <c r="K14" s="46">
        <v>144.1036243797825</v>
      </c>
      <c r="L14" s="46">
        <v>43.779162511591458</v>
      </c>
      <c r="M14" s="46">
        <v>3.5358437224607937</v>
      </c>
      <c r="N14" s="47">
        <v>543.93052870605663</v>
      </c>
      <c r="O14" s="31">
        <v>8.7766807132585534</v>
      </c>
      <c r="P14" s="47">
        <v>0</v>
      </c>
      <c r="Q14" s="46">
        <v>-53.549587783221007</v>
      </c>
      <c r="R14" s="44">
        <v>0</v>
      </c>
      <c r="S14" s="47">
        <v>7.5525317543012435E-2</v>
      </c>
      <c r="T14" s="46">
        <v>0</v>
      </c>
      <c r="U14" s="46">
        <v>0</v>
      </c>
      <c r="V14" s="47">
        <v>6.2234095322903562E-4</v>
      </c>
      <c r="W14" s="46">
        <v>1.4039256089159462</v>
      </c>
      <c r="X14" s="47">
        <v>3.7898899999999999E-2</v>
      </c>
      <c r="Y14" s="47">
        <v>0.45398275392967968</v>
      </c>
      <c r="Z14" s="49">
        <v>27.514239742000001</v>
      </c>
      <c r="AA14" s="47">
        <v>28.57687204780547</v>
      </c>
      <c r="AB14" s="49">
        <v>1.777169368</v>
      </c>
      <c r="AC14" s="47">
        <v>1.8264209836419065</v>
      </c>
      <c r="AD14" s="49">
        <v>1.5895148000000001E-2</v>
      </c>
      <c r="AE14" s="47">
        <v>1.6669163115363882E-2</v>
      </c>
      <c r="AF14" s="29">
        <v>492.35289584417745</v>
      </c>
      <c r="AG14" s="47">
        <v>7.9444413156074303</v>
      </c>
      <c r="AH14" s="46"/>
    </row>
    <row r="15" spans="1:34" x14ac:dyDescent="0.2">
      <c r="A15" s="41" t="s">
        <v>55</v>
      </c>
      <c r="B15" s="50">
        <v>2725993</v>
      </c>
      <c r="C15" s="43">
        <v>2725993</v>
      </c>
      <c r="D15" s="50">
        <v>4595329.0700000012</v>
      </c>
      <c r="E15" s="47">
        <v>5454.2678990799996</v>
      </c>
      <c r="F15" s="47">
        <v>3459.9092270430001</v>
      </c>
      <c r="G15" s="47">
        <v>819.82351187699987</v>
      </c>
      <c r="H15" s="47">
        <v>416.08605908599992</v>
      </c>
      <c r="I15" s="45">
        <v>0.16802001952028689</v>
      </c>
      <c r="J15" s="47">
        <v>3560.6148967953986</v>
      </c>
      <c r="K15" s="47">
        <v>819.82352846525077</v>
      </c>
      <c r="L15" s="47">
        <v>485.03225533812702</v>
      </c>
      <c r="M15" s="46">
        <v>39.173847941340469</v>
      </c>
      <c r="N15" s="47">
        <v>4904.6445285401178</v>
      </c>
      <c r="O15" s="31">
        <v>8.9923058773248208</v>
      </c>
      <c r="P15" s="47">
        <v>8.097720614991399E-3</v>
      </c>
      <c r="Q15" s="51">
        <v>-96.875439047712931</v>
      </c>
      <c r="R15" s="47">
        <v>0</v>
      </c>
      <c r="S15" s="47">
        <v>0.40417448122116323</v>
      </c>
      <c r="T15" s="47">
        <v>0</v>
      </c>
      <c r="U15" s="47">
        <v>0</v>
      </c>
      <c r="V15" s="47">
        <v>1.430693279752342E-3</v>
      </c>
      <c r="W15" s="47">
        <v>8.9301927519921804</v>
      </c>
      <c r="X15" s="47">
        <v>0.11650049999999998</v>
      </c>
      <c r="Y15" s="47">
        <v>1.0436563298633175</v>
      </c>
      <c r="Z15" s="47">
        <v>192.90223041199999</v>
      </c>
      <c r="AA15" s="47">
        <v>200.35234147521123</v>
      </c>
      <c r="AB15" s="47">
        <v>47.261045031999998</v>
      </c>
      <c r="AC15" s="47">
        <v>48.570814864106907</v>
      </c>
      <c r="AD15" s="47">
        <v>-7.6498429999999999E-3</v>
      </c>
      <c r="AE15" s="47">
        <v>-8.0223525300880845E-3</v>
      </c>
      <c r="AF15" s="29">
        <v>4818.2731419693764</v>
      </c>
      <c r="AG15" s="47">
        <v>8.8339502773270393</v>
      </c>
      <c r="AH15" s="46"/>
    </row>
    <row r="16" spans="1:34" s="57" customFormat="1" x14ac:dyDescent="0.2">
      <c r="A16" s="52" t="s">
        <v>56</v>
      </c>
      <c r="B16" s="42">
        <v>1229180</v>
      </c>
      <c r="C16" s="53">
        <v>1229180</v>
      </c>
      <c r="D16" s="44">
        <v>1603545.2800000005</v>
      </c>
      <c r="E16" s="44">
        <v>155.44936794000003</v>
      </c>
      <c r="F16" s="44">
        <v>74.914436591000012</v>
      </c>
      <c r="G16" s="44">
        <v>108.55342041100002</v>
      </c>
      <c r="H16" s="44">
        <v>26.893565516000002</v>
      </c>
      <c r="I16" s="54">
        <v>4.7886547413816304E-3</v>
      </c>
      <c r="J16" s="46">
        <v>77.094929781992761</v>
      </c>
      <c r="K16" s="46">
        <v>108.55342260746224</v>
      </c>
      <c r="L16" s="46">
        <v>31.349876909990567</v>
      </c>
      <c r="M16" s="46">
        <v>2.5319868885742003</v>
      </c>
      <c r="N16" s="47">
        <v>219.53021618801978</v>
      </c>
      <c r="O16" s="32">
        <v>14.122297124601594</v>
      </c>
      <c r="P16" s="47">
        <v>0</v>
      </c>
      <c r="Q16" s="46">
        <v>-31.427685137147254</v>
      </c>
      <c r="R16" s="44">
        <v>0</v>
      </c>
      <c r="S16" s="47">
        <v>1.3255243734845658E-4</v>
      </c>
      <c r="T16" s="55">
        <v>0</v>
      </c>
      <c r="U16" s="55">
        <v>0</v>
      </c>
      <c r="V16" s="47">
        <v>1.1461587308133066E-4</v>
      </c>
      <c r="W16" s="46">
        <v>2.3234772495614671</v>
      </c>
      <c r="X16" s="47">
        <v>1.2328E-3</v>
      </c>
      <c r="Y16" s="47">
        <v>8.3609522136602152E-2</v>
      </c>
      <c r="Z16" s="49">
        <v>5.5998553219999998</v>
      </c>
      <c r="AA16" s="47">
        <v>5.816128322046243</v>
      </c>
      <c r="AB16" s="49">
        <v>-9.4013433000000007E-2</v>
      </c>
      <c r="AC16" s="47">
        <v>-9.6618875987408134E-2</v>
      </c>
      <c r="AD16" s="49">
        <v>-7.7842099999999984E-4</v>
      </c>
      <c r="AE16" s="47">
        <v>-8.1632625386216374E-4</v>
      </c>
      <c r="AF16" s="29">
        <v>190.51109779088105</v>
      </c>
      <c r="AG16" s="56">
        <v>12.255508035543386</v>
      </c>
      <c r="AH16" s="55"/>
    </row>
    <row r="17" spans="1:34" s="57" customFormat="1" x14ac:dyDescent="0.2">
      <c r="A17" s="52" t="s">
        <v>57</v>
      </c>
      <c r="B17" s="42">
        <v>1045472</v>
      </c>
      <c r="C17" s="53">
        <v>1045472</v>
      </c>
      <c r="D17" s="44">
        <v>1464386.6300000004</v>
      </c>
      <c r="E17" s="44">
        <v>1643.89169689</v>
      </c>
      <c r="F17" s="44">
        <v>923.15645233600003</v>
      </c>
      <c r="G17" s="44">
        <v>400.74678484999998</v>
      </c>
      <c r="H17" s="44">
        <v>129.85733489299997</v>
      </c>
      <c r="I17" s="54">
        <v>5.0640474599218825E-2</v>
      </c>
      <c r="J17" s="46">
        <v>950.02625807890945</v>
      </c>
      <c r="K17" s="46">
        <v>400.74679295868202</v>
      </c>
      <c r="L17" s="46">
        <v>151.37492506648005</v>
      </c>
      <c r="M17" s="46">
        <v>12.225863808897005</v>
      </c>
      <c r="N17" s="47">
        <v>1514.3738399129684</v>
      </c>
      <c r="O17" s="32">
        <v>9.2121265821704661</v>
      </c>
      <c r="P17" s="47">
        <v>0</v>
      </c>
      <c r="Q17" s="46">
        <v>-30.995262124077541</v>
      </c>
      <c r="R17" s="44">
        <v>0</v>
      </c>
      <c r="S17" s="47">
        <v>1.2290749262219417E-3</v>
      </c>
      <c r="T17" s="55">
        <v>0</v>
      </c>
      <c r="U17" s="55">
        <v>0</v>
      </c>
      <c r="V17" s="47">
        <v>3.6078160761462052E-4</v>
      </c>
      <c r="W17" s="46">
        <v>4.9050728148066538</v>
      </c>
      <c r="X17" s="47">
        <v>3.081E-3</v>
      </c>
      <c r="Y17" s="47">
        <v>0.26318150355081099</v>
      </c>
      <c r="Z17" s="49">
        <v>45.772384191999997</v>
      </c>
      <c r="AA17" s="47">
        <v>47.540167514826535</v>
      </c>
      <c r="AB17" s="49">
        <v>4.0719523249999989</v>
      </c>
      <c r="AC17" s="47">
        <v>4.1848004499081854</v>
      </c>
      <c r="AD17" s="49">
        <v>-1.1382781999999999E-2</v>
      </c>
      <c r="AE17" s="47">
        <v>-1.193706720218194E-2</v>
      </c>
      <c r="AF17" s="29">
        <v>1488.5515029637822</v>
      </c>
      <c r="AG17" s="56">
        <v>9.055046057960519</v>
      </c>
      <c r="AH17" s="55"/>
    </row>
    <row r="18" spans="1:34" s="57" customFormat="1" x14ac:dyDescent="0.2">
      <c r="A18" s="52" t="s">
        <v>58</v>
      </c>
      <c r="B18" s="42">
        <v>325658</v>
      </c>
      <c r="C18" s="53">
        <v>325658</v>
      </c>
      <c r="D18" s="44">
        <v>877095.74999999988</v>
      </c>
      <c r="E18" s="44">
        <v>1372.4019402900003</v>
      </c>
      <c r="F18" s="44">
        <v>859.95489287199996</v>
      </c>
      <c r="G18" s="44">
        <v>174.99516260499999</v>
      </c>
      <c r="H18" s="44">
        <v>105.626951597</v>
      </c>
      <c r="I18" s="54">
        <v>4.2277168093650203E-2</v>
      </c>
      <c r="J18" s="46">
        <v>884.98512567887087</v>
      </c>
      <c r="K18" s="46">
        <v>174.9951661458397</v>
      </c>
      <c r="L18" s="46">
        <v>123.12952438282716</v>
      </c>
      <c r="M18" s="46">
        <v>9.944611337033459</v>
      </c>
      <c r="N18" s="47">
        <v>1193.0544275445711</v>
      </c>
      <c r="O18" s="32">
        <v>8.6931852289021716</v>
      </c>
      <c r="P18" s="47">
        <v>0</v>
      </c>
      <c r="Q18" s="46">
        <v>-15.911851446202872</v>
      </c>
      <c r="R18" s="44">
        <v>0</v>
      </c>
      <c r="S18" s="47">
        <v>3.8023242015410639E-3</v>
      </c>
      <c r="T18" s="55">
        <v>0</v>
      </c>
      <c r="U18" s="55">
        <v>0</v>
      </c>
      <c r="V18" s="47">
        <v>2.9642897423226734E-4</v>
      </c>
      <c r="W18" s="46">
        <v>0.94164563469242579</v>
      </c>
      <c r="X18" s="47">
        <v>3.9538000000000004E-3</v>
      </c>
      <c r="Y18" s="47">
        <v>0.21623780560844535</v>
      </c>
      <c r="Z18" s="49">
        <v>48.155767768999986</v>
      </c>
      <c r="AA18" s="47">
        <v>50.015600169314951</v>
      </c>
      <c r="AB18" s="49">
        <v>12.795437213000001</v>
      </c>
      <c r="AC18" s="47">
        <v>13.150043795204395</v>
      </c>
      <c r="AD18" s="49">
        <v>2.6765839999999996E-3</v>
      </c>
      <c r="AE18" s="47">
        <v>2.8069204066532194E-3</v>
      </c>
      <c r="AF18" s="29">
        <v>1178.3085120918449</v>
      </c>
      <c r="AG18" s="56">
        <v>8.5857391883521981</v>
      </c>
      <c r="AH18" s="55"/>
    </row>
    <row r="19" spans="1:34" s="57" customFormat="1" x14ac:dyDescent="0.2">
      <c r="A19" s="52" t="s">
        <v>59</v>
      </c>
      <c r="B19" s="42">
        <v>89298</v>
      </c>
      <c r="C19" s="53">
        <v>89298</v>
      </c>
      <c r="D19" s="44">
        <v>382141.64999999997</v>
      </c>
      <c r="E19" s="44">
        <v>955.39709998000001</v>
      </c>
      <c r="F19" s="44">
        <v>646.61015100600002</v>
      </c>
      <c r="G19" s="44">
        <v>78.095004770999992</v>
      </c>
      <c r="H19" s="44">
        <v>69.554215241999998</v>
      </c>
      <c r="I19" s="54">
        <v>2.943123483453056E-2</v>
      </c>
      <c r="J19" s="46">
        <v>665.43067606971999</v>
      </c>
      <c r="K19" s="46">
        <v>78.095006351168792</v>
      </c>
      <c r="L19" s="46">
        <v>81.079471783331144</v>
      </c>
      <c r="M19" s="46">
        <v>6.5484199532054257</v>
      </c>
      <c r="N19" s="47">
        <v>831.15357415742528</v>
      </c>
      <c r="O19" s="32">
        <v>8.6995614093325635</v>
      </c>
      <c r="P19" s="47">
        <v>0</v>
      </c>
      <c r="Q19" s="46">
        <v>-8.3552660721015553</v>
      </c>
      <c r="R19" s="44">
        <v>0</v>
      </c>
      <c r="S19" s="47">
        <v>1.0221200449788786E-2</v>
      </c>
      <c r="T19" s="55">
        <v>0</v>
      </c>
      <c r="U19" s="55">
        <v>0</v>
      </c>
      <c r="V19" s="47">
        <v>2.5256949071967856E-4</v>
      </c>
      <c r="W19" s="46">
        <v>0.34392167926556</v>
      </c>
      <c r="X19" s="47">
        <v>5.9062999999999997E-3</v>
      </c>
      <c r="Y19" s="47">
        <v>0.18424336749913042</v>
      </c>
      <c r="Z19" s="49">
        <v>35.534165226000006</v>
      </c>
      <c r="AA19" s="47">
        <v>36.906536488409898</v>
      </c>
      <c r="AB19" s="49">
        <v>11.128069625000002</v>
      </c>
      <c r="AC19" s="47">
        <v>11.436467585191984</v>
      </c>
      <c r="AD19" s="49">
        <v>6.43584E-4</v>
      </c>
      <c r="AE19" s="47">
        <v>6.7492335865248609E-4</v>
      </c>
      <c r="AF19" s="29">
        <v>823.34285320202889</v>
      </c>
      <c r="AG19" s="56">
        <v>8.6178077494610825</v>
      </c>
      <c r="AH19" s="55"/>
    </row>
    <row r="20" spans="1:34" s="57" customFormat="1" x14ac:dyDescent="0.2">
      <c r="A20" s="52" t="s">
        <v>60</v>
      </c>
      <c r="B20" s="42">
        <v>36385</v>
      </c>
      <c r="C20" s="53">
        <v>36385</v>
      </c>
      <c r="D20" s="44">
        <v>268159.75999999995</v>
      </c>
      <c r="E20" s="44">
        <v>1327.1277939799998</v>
      </c>
      <c r="F20" s="44">
        <v>955.27329423799995</v>
      </c>
      <c r="G20" s="44">
        <v>57.433139239999996</v>
      </c>
      <c r="H20" s="44">
        <v>84.153991837999982</v>
      </c>
      <c r="I20" s="54">
        <v>4.08824872515057E-2</v>
      </c>
      <c r="J20" s="46">
        <v>983.0779071859057</v>
      </c>
      <c r="K20" s="46">
        <v>57.433140402098076</v>
      </c>
      <c r="L20" s="46">
        <v>98.098457195498113</v>
      </c>
      <c r="M20" s="46">
        <v>7.9229659536303867</v>
      </c>
      <c r="N20" s="47">
        <v>1146.5324707371324</v>
      </c>
      <c r="O20" s="32">
        <v>8.6392017101738965</v>
      </c>
      <c r="P20" s="47">
        <v>8.097720614991399E-3</v>
      </c>
      <c r="Q20" s="46">
        <v>-10.185374268183713</v>
      </c>
      <c r="R20" s="44">
        <v>0</v>
      </c>
      <c r="S20" s="47">
        <v>0.38878932920626297</v>
      </c>
      <c r="T20" s="55">
        <v>0</v>
      </c>
      <c r="U20" s="55">
        <v>0</v>
      </c>
      <c r="V20" s="47">
        <v>4.0629733410444476E-4</v>
      </c>
      <c r="W20" s="46">
        <v>0.41607537366607483</v>
      </c>
      <c r="X20" s="47">
        <v>0.10232659999999999</v>
      </c>
      <c r="Y20" s="47">
        <v>0.2963841310683285</v>
      </c>
      <c r="Z20" s="49">
        <v>57.840057902999988</v>
      </c>
      <c r="AA20" s="47">
        <v>60.073908980613631</v>
      </c>
      <c r="AB20" s="49">
        <v>19.359599301999999</v>
      </c>
      <c r="AC20" s="47">
        <v>19.896121909789752</v>
      </c>
      <c r="AD20" s="49">
        <v>1.1911920000000004E-3</v>
      </c>
      <c r="AE20" s="47">
        <v>1.2491971606503154E-3</v>
      </c>
      <c r="AF20" s="29">
        <v>1137.5591759208385</v>
      </c>
      <c r="AG20" s="56">
        <v>8.5715873111913883</v>
      </c>
      <c r="AH20" s="55"/>
    </row>
    <row r="21" spans="1:34" s="40" customFormat="1" x14ac:dyDescent="0.2">
      <c r="A21" s="35" t="s">
        <v>61</v>
      </c>
      <c r="B21" s="37">
        <v>810</v>
      </c>
      <c r="C21" s="37">
        <v>810</v>
      </c>
      <c r="D21" s="58">
        <v>159570.71</v>
      </c>
      <c r="E21" s="58">
        <v>124.55126903</v>
      </c>
      <c r="F21" s="58">
        <v>88.87786697300001</v>
      </c>
      <c r="G21" s="58">
        <v>16.0494697</v>
      </c>
      <c r="H21" s="58">
        <v>9.1826700579999994</v>
      </c>
      <c r="I21" s="38">
        <v>3.8368314576603382E-3</v>
      </c>
      <c r="J21" s="33">
        <v>91.46478603137372</v>
      </c>
      <c r="K21" s="33">
        <v>16.049470024743833</v>
      </c>
      <c r="L21" s="33">
        <v>10.704254735285577</v>
      </c>
      <c r="M21" s="46">
        <v>0.86453394121825711</v>
      </c>
      <c r="N21" s="47">
        <v>119.08304473262137</v>
      </c>
      <c r="O21" s="32">
        <v>9.5609659909557791</v>
      </c>
      <c r="P21" s="31">
        <v>1.1471157427337104</v>
      </c>
      <c r="Q21" s="33">
        <v>-0.81114090368394576</v>
      </c>
      <c r="R21" s="58">
        <v>0</v>
      </c>
      <c r="S21" s="31">
        <v>0.8356444902860608</v>
      </c>
      <c r="T21" s="39">
        <v>0</v>
      </c>
      <c r="U21" s="39">
        <v>0</v>
      </c>
      <c r="V21" s="31">
        <v>3.4598101411863809E-6</v>
      </c>
      <c r="W21" s="33">
        <v>2.206879365101469E-2</v>
      </c>
      <c r="X21" s="47">
        <v>0.4300908</v>
      </c>
      <c r="Y21" s="31">
        <v>2.5238482664848442E-3</v>
      </c>
      <c r="Z21" s="59">
        <v>4.4597920029999996</v>
      </c>
      <c r="AA21" s="47">
        <v>4.6320344165283842</v>
      </c>
      <c r="AB21" s="59">
        <v>1.0827735179999998</v>
      </c>
      <c r="AC21" s="47">
        <v>1.1127809816081453</v>
      </c>
      <c r="AD21" s="59">
        <v>8.7605599999999995E-4</v>
      </c>
      <c r="AE21" s="47">
        <v>9.1871559561403375E-4</v>
      </c>
      <c r="AF21" s="29">
        <v>120.70935096368486</v>
      </c>
      <c r="AG21" s="32">
        <v>9.6915392274815151</v>
      </c>
      <c r="AH21" s="39"/>
    </row>
    <row r="22" spans="1:34" x14ac:dyDescent="0.2">
      <c r="A22" s="60"/>
      <c r="B22" s="50"/>
      <c r="C22" s="50"/>
      <c r="D22" s="50"/>
      <c r="E22" s="47"/>
      <c r="F22" s="47"/>
      <c r="G22" s="47"/>
      <c r="H22" s="47"/>
      <c r="I22" s="45"/>
      <c r="J22" s="46"/>
      <c r="K22" s="46"/>
      <c r="L22" s="46"/>
      <c r="M22" s="46"/>
      <c r="N22" s="47"/>
      <c r="O22" s="47"/>
      <c r="P22" s="47"/>
      <c r="Q22" s="46"/>
      <c r="R22" s="47"/>
      <c r="S22" s="47"/>
      <c r="T22" s="46"/>
      <c r="U22" s="46"/>
      <c r="V22" s="47"/>
      <c r="W22" s="46"/>
      <c r="X22" s="47"/>
      <c r="Y22" s="47"/>
      <c r="Z22" s="47"/>
      <c r="AA22" s="47"/>
      <c r="AB22" s="47"/>
      <c r="AC22" s="47"/>
      <c r="AD22" s="47"/>
      <c r="AE22" s="47"/>
      <c r="AF22" s="29">
        <v>0</v>
      </c>
      <c r="AG22" s="47"/>
      <c r="AH22" s="46"/>
    </row>
    <row r="23" spans="1:34" s="34" customFormat="1" x14ac:dyDescent="0.2">
      <c r="A23" s="61" t="s">
        <v>62</v>
      </c>
      <c r="B23" s="62">
        <v>453682</v>
      </c>
      <c r="C23" s="28">
        <v>453682</v>
      </c>
      <c r="D23" s="62">
        <v>2539287.6399999997</v>
      </c>
      <c r="E23" s="31">
        <v>2570.0501343000001</v>
      </c>
      <c r="F23" s="31">
        <v>2201.5604478189998</v>
      </c>
      <c r="G23" s="31">
        <v>458.97093511499997</v>
      </c>
      <c r="H23" s="31">
        <v>195.93770358</v>
      </c>
      <c r="I23" s="30">
        <v>7.9171005481054449E-2</v>
      </c>
      <c r="J23" s="31">
        <v>2265.6400536263136</v>
      </c>
      <c r="K23" s="31">
        <v>458.9709444017854</v>
      </c>
      <c r="L23" s="31">
        <v>228.40492777369883</v>
      </c>
      <c r="M23" s="31">
        <v>18.447226573462061</v>
      </c>
      <c r="N23" s="31">
        <v>2971.4631523752601</v>
      </c>
      <c r="O23" s="31">
        <v>11.561887889726293</v>
      </c>
      <c r="P23" s="31">
        <v>8.1658885726572343</v>
      </c>
      <c r="Q23" s="31">
        <v>-44.263230157724195</v>
      </c>
      <c r="R23" s="31">
        <v>0</v>
      </c>
      <c r="S23" s="31">
        <v>12.476142120525491</v>
      </c>
      <c r="T23" s="31">
        <v>0</v>
      </c>
      <c r="U23" s="31">
        <v>0</v>
      </c>
      <c r="V23" s="31">
        <v>1.1761891024026504E-4</v>
      </c>
      <c r="W23" s="31">
        <v>2.2909516105627437</v>
      </c>
      <c r="X23" s="31">
        <v>6.5735270000000003</v>
      </c>
      <c r="Y23" s="31">
        <v>8.5800165500971012E-2</v>
      </c>
      <c r="Z23" s="31">
        <v>97.666951659000006</v>
      </c>
      <c r="AA23" s="31">
        <v>101.43896422469594</v>
      </c>
      <c r="AB23" s="31">
        <v>24.564916527000001</v>
      </c>
      <c r="AC23" s="31">
        <v>25.245696788492403</v>
      </c>
      <c r="AD23" s="31">
        <v>23.643264264999999</v>
      </c>
      <c r="AE23" s="31">
        <v>24.794574332553484</v>
      </c>
      <c r="AF23" s="29">
        <v>2956.7923493056928</v>
      </c>
      <c r="AG23" s="31">
        <v>11.504804166441014</v>
      </c>
      <c r="AH23" s="33"/>
    </row>
    <row r="24" spans="1:34" s="40" customFormat="1" x14ac:dyDescent="0.2">
      <c r="A24" s="35" t="s">
        <v>63</v>
      </c>
      <c r="B24" s="36">
        <v>448704</v>
      </c>
      <c r="C24" s="37">
        <v>448704</v>
      </c>
      <c r="D24" s="36">
        <v>1655730.8599999999</v>
      </c>
      <c r="E24" s="32">
        <v>1706.2489440100001</v>
      </c>
      <c r="F24" s="32">
        <v>1452.5399413969999</v>
      </c>
      <c r="G24" s="32">
        <v>307.78887352100003</v>
      </c>
      <c r="H24" s="32">
        <v>129.92410815100001</v>
      </c>
      <c r="I24" s="38">
        <v>5.256140442375147E-2</v>
      </c>
      <c r="J24" s="32">
        <v>1494.8182204041957</v>
      </c>
      <c r="K24" s="32">
        <v>307.7888797487783</v>
      </c>
      <c r="L24" s="32">
        <v>151.45276277148554</v>
      </c>
      <c r="M24" s="32">
        <v>12.232150406100446</v>
      </c>
      <c r="N24" s="32">
        <v>1966.2920133305599</v>
      </c>
      <c r="O24" s="32">
        <v>11.524062887971144</v>
      </c>
      <c r="P24" s="32">
        <v>1.1145159473380661</v>
      </c>
      <c r="Q24" s="32">
        <v>-47.545651688238713</v>
      </c>
      <c r="R24" s="32">
        <v>0</v>
      </c>
      <c r="S24" s="32">
        <v>3.428756008647889</v>
      </c>
      <c r="T24" s="32">
        <v>0</v>
      </c>
      <c r="U24" s="32">
        <v>0</v>
      </c>
      <c r="V24" s="32">
        <v>1.1795254172025726E-4</v>
      </c>
      <c r="W24" s="32">
        <v>1.97902114615203</v>
      </c>
      <c r="X24" s="32">
        <v>2.5274622</v>
      </c>
      <c r="Y24" s="32">
        <v>8.6043541639562945E-2</v>
      </c>
      <c r="Z24" s="32">
        <v>61.905336659</v>
      </c>
      <c r="AA24" s="32">
        <v>64.296193584448716</v>
      </c>
      <c r="AB24" s="32">
        <v>16.106731312000001</v>
      </c>
      <c r="AC24" s="32">
        <v>16.553105503514921</v>
      </c>
      <c r="AD24" s="32">
        <v>15.306204305999998</v>
      </c>
      <c r="AE24" s="32">
        <v>16.051540775449148</v>
      </c>
      <c r="AF24" s="29">
        <v>1927.8822784386407</v>
      </c>
      <c r="AG24" s="32">
        <v>11.298950749283756</v>
      </c>
      <c r="AH24" s="39"/>
    </row>
    <row r="25" spans="1:34" s="40" customFormat="1" x14ac:dyDescent="0.2">
      <c r="A25" s="35" t="s">
        <v>64</v>
      </c>
      <c r="B25" s="36">
        <v>366011</v>
      </c>
      <c r="C25" s="37">
        <v>366011</v>
      </c>
      <c r="D25" s="36">
        <v>627605.38</v>
      </c>
      <c r="E25" s="32">
        <v>620.51904990000003</v>
      </c>
      <c r="F25" s="32">
        <v>488.66571241299994</v>
      </c>
      <c r="G25" s="32">
        <v>135.80606964699999</v>
      </c>
      <c r="H25" s="32">
        <v>47.910171951999992</v>
      </c>
      <c r="I25" s="38">
        <v>2.7289003595056038E-2</v>
      </c>
      <c r="J25" s="32">
        <v>502.88903580800206</v>
      </c>
      <c r="K25" s="32">
        <v>135.80607239489038</v>
      </c>
      <c r="L25" s="32">
        <v>55.848972221184226</v>
      </c>
      <c r="M25" s="32">
        <v>4.5106673244805968</v>
      </c>
      <c r="N25" s="32">
        <v>699.05474774855725</v>
      </c>
      <c r="O25" s="32">
        <v>11.265645234601802</v>
      </c>
      <c r="P25" s="32">
        <v>2.0788060127172867E-3</v>
      </c>
      <c r="Q25" s="32">
        <v>-24.284613895571283</v>
      </c>
      <c r="R25" s="32">
        <v>0</v>
      </c>
      <c r="S25" s="32">
        <v>8.2526167105914823E-4</v>
      </c>
      <c r="T25" s="32">
        <v>0</v>
      </c>
      <c r="U25" s="32">
        <v>0</v>
      </c>
      <c r="V25" s="32">
        <v>1.065544751478923E-4</v>
      </c>
      <c r="W25" s="32">
        <v>1.3228273359076694</v>
      </c>
      <c r="X25" s="32">
        <v>0.695075</v>
      </c>
      <c r="Y25" s="32">
        <v>7.7728926274548193E-2</v>
      </c>
      <c r="Z25" s="32">
        <v>22.003180380000003</v>
      </c>
      <c r="AA25" s="32">
        <v>22.852969090191472</v>
      </c>
      <c r="AB25" s="32">
        <v>5.4000501189999994</v>
      </c>
      <c r="AC25" s="32">
        <v>5.549704506306556</v>
      </c>
      <c r="AD25" s="32">
        <v>5.5144480929999995</v>
      </c>
      <c r="AE25" s="32">
        <v>5.7829744493995445</v>
      </c>
      <c r="AF25" s="29">
        <v>676.86877573732693</v>
      </c>
      <c r="AG25" s="32">
        <v>10.90810629982122</v>
      </c>
      <c r="AH25" s="39"/>
    </row>
    <row r="26" spans="1:34" s="57" customFormat="1" ht="68" x14ac:dyDescent="0.2">
      <c r="A26" s="63" t="s">
        <v>65</v>
      </c>
      <c r="B26" s="44">
        <v>277998</v>
      </c>
      <c r="C26" s="53">
        <v>277998</v>
      </c>
      <c r="D26" s="44">
        <v>428722.51999999996</v>
      </c>
      <c r="E26" s="44">
        <v>115.50632576999996</v>
      </c>
      <c r="F26" s="44">
        <v>74.414509612000018</v>
      </c>
      <c r="G26" s="44">
        <v>82.164900631999984</v>
      </c>
      <c r="H26" s="44">
        <v>11.404196935999995</v>
      </c>
      <c r="I26" s="54">
        <v>3.5581998298736951E-3</v>
      </c>
      <c r="J26" s="46">
        <v>76.580451704121742</v>
      </c>
      <c r="K26" s="46">
        <v>82.164902294518768</v>
      </c>
      <c r="L26" s="46">
        <v>13.293892547947539</v>
      </c>
      <c r="M26" s="46">
        <v>1.0736872022228163</v>
      </c>
      <c r="N26" s="56">
        <v>173.11293374881086</v>
      </c>
      <c r="O26" s="56">
        <v>14.987311958439324</v>
      </c>
      <c r="P26" s="47">
        <v>0</v>
      </c>
      <c r="Q26" s="46">
        <v>-13.172813501597901</v>
      </c>
      <c r="R26" s="44">
        <v>0</v>
      </c>
      <c r="S26" s="47">
        <v>0</v>
      </c>
      <c r="T26" s="55">
        <v>0</v>
      </c>
      <c r="U26" s="55">
        <v>0</v>
      </c>
      <c r="V26" s="47">
        <v>3.4857034160790084E-5</v>
      </c>
      <c r="W26" s="46">
        <v>0.4800615224011836</v>
      </c>
      <c r="X26" s="47">
        <v>0.22612070000000001</v>
      </c>
      <c r="Y26" s="47">
        <v>2.542736787613048E-2</v>
      </c>
      <c r="Z26" s="48">
        <v>3.3595114520000005</v>
      </c>
      <c r="AA26" s="47">
        <v>3.4892597363100051</v>
      </c>
      <c r="AB26" s="48">
        <v>0.86274439499999989</v>
      </c>
      <c r="AC26" s="47">
        <v>0.88665407750120617</v>
      </c>
      <c r="AD26" s="48">
        <v>0.84486686500000008</v>
      </c>
      <c r="AE26" s="47">
        <v>0.88600770395161565</v>
      </c>
      <c r="AF26" s="29">
        <v>160.67176469452446</v>
      </c>
      <c r="AG26" s="56">
        <v>13.910213455707993</v>
      </c>
      <c r="AH26" s="64" t="s">
        <v>66</v>
      </c>
    </row>
    <row r="27" spans="1:34" s="57" customFormat="1" x14ac:dyDescent="0.2">
      <c r="A27" s="52" t="s">
        <v>67</v>
      </c>
      <c r="B27" s="44">
        <v>48931</v>
      </c>
      <c r="C27" s="53">
        <v>48931</v>
      </c>
      <c r="D27" s="44">
        <v>95382.49000000002</v>
      </c>
      <c r="E27" s="44">
        <v>111.27906665999997</v>
      </c>
      <c r="F27" s="44">
        <v>83.369509889999989</v>
      </c>
      <c r="G27" s="44">
        <v>23.759264534</v>
      </c>
      <c r="H27" s="44">
        <v>8.7022079019999996</v>
      </c>
      <c r="I27" s="54">
        <v>3.4279781078531625E-3</v>
      </c>
      <c r="J27" s="46">
        <v>85.796100236584635</v>
      </c>
      <c r="K27" s="46">
        <v>23.759265014743274</v>
      </c>
      <c r="L27" s="46">
        <v>10.144179149861715</v>
      </c>
      <c r="M27" s="46">
        <v>0.81929918501888532</v>
      </c>
      <c r="N27" s="56">
        <v>120.51884358620852</v>
      </c>
      <c r="O27" s="56">
        <v>10.830324804434206</v>
      </c>
      <c r="P27" s="47">
        <v>0</v>
      </c>
      <c r="Q27" s="46">
        <v>-2.5482747801158867</v>
      </c>
      <c r="R27" s="44">
        <v>0</v>
      </c>
      <c r="S27" s="47">
        <v>1.4841917807088255E-6</v>
      </c>
      <c r="T27" s="55">
        <v>0</v>
      </c>
      <c r="U27" s="55">
        <v>0</v>
      </c>
      <c r="V27" s="47">
        <v>2.5493243311968377E-5</v>
      </c>
      <c r="W27" s="46">
        <v>0.24332741140276012</v>
      </c>
      <c r="X27" s="47">
        <v>0.112993</v>
      </c>
      <c r="Y27" s="47">
        <v>1.8596707713540883E-2</v>
      </c>
      <c r="Z27" s="49">
        <v>3.9767639829999997</v>
      </c>
      <c r="AA27" s="47">
        <v>4.1303512861755536</v>
      </c>
      <c r="AB27" s="49">
        <v>1.0096338930000002</v>
      </c>
      <c r="AC27" s="47">
        <v>1.0376144002788528</v>
      </c>
      <c r="AD27" s="49">
        <v>0.99820517899999994</v>
      </c>
      <c r="AE27" s="47">
        <v>1.0468128356748863</v>
      </c>
      <c r="AF27" s="29">
        <v>118.34551290264403</v>
      </c>
      <c r="AG27" s="56">
        <v>10.635020265243124</v>
      </c>
      <c r="AH27" s="55"/>
    </row>
    <row r="28" spans="1:34" s="57" customFormat="1" x14ac:dyDescent="0.2">
      <c r="A28" s="52" t="s">
        <v>68</v>
      </c>
      <c r="B28" s="44">
        <v>29800</v>
      </c>
      <c r="C28" s="53">
        <v>29800</v>
      </c>
      <c r="D28" s="44">
        <v>73144.340000000011</v>
      </c>
      <c r="E28" s="44">
        <v>184.52361466000002</v>
      </c>
      <c r="F28" s="44">
        <v>146.88503866099998</v>
      </c>
      <c r="G28" s="44">
        <v>20.614498529999999</v>
      </c>
      <c r="H28" s="44">
        <v>13.535320450999999</v>
      </c>
      <c r="I28" s="54">
        <v>5.6842938247233243E-3</v>
      </c>
      <c r="J28" s="46">
        <v>151.16034047508981</v>
      </c>
      <c r="K28" s="46">
        <v>20.614498947112303</v>
      </c>
      <c r="L28" s="46">
        <v>15.778147000392252</v>
      </c>
      <c r="M28" s="46">
        <v>1.2743291288093785</v>
      </c>
      <c r="N28" s="56">
        <v>188.82731555140373</v>
      </c>
      <c r="O28" s="56">
        <v>10.233233068804426</v>
      </c>
      <c r="P28" s="47">
        <v>0</v>
      </c>
      <c r="Q28" s="46">
        <v>-3.2496118821203384</v>
      </c>
      <c r="R28" s="44">
        <v>0</v>
      </c>
      <c r="S28" s="47">
        <v>1.1220810119319765E-4</v>
      </c>
      <c r="T28" s="55">
        <v>0</v>
      </c>
      <c r="U28" s="55">
        <v>0</v>
      </c>
      <c r="V28" s="47">
        <v>3.0465986104880525E-5</v>
      </c>
      <c r="W28" s="46">
        <v>0.28701275736044329</v>
      </c>
      <c r="X28" s="47">
        <v>0.17872069999999998</v>
      </c>
      <c r="Y28" s="47">
        <v>2.2224203953338229E-2</v>
      </c>
      <c r="Z28" s="49">
        <v>6.5743648120000007</v>
      </c>
      <c r="AA28" s="47">
        <v>6.8282745149353037</v>
      </c>
      <c r="AB28" s="49">
        <v>1.7146174509999998</v>
      </c>
      <c r="AC28" s="47">
        <v>1.7621355329510713</v>
      </c>
      <c r="AD28" s="49">
        <v>1.6462759769999997</v>
      </c>
      <c r="AE28" s="47">
        <v>1.7264414772053729</v>
      </c>
      <c r="AF28" s="29">
        <v>186.06580400468445</v>
      </c>
      <c r="AG28" s="56">
        <v>10.083576801133344</v>
      </c>
      <c r="AH28" s="55"/>
    </row>
    <row r="29" spans="1:34" s="57" customFormat="1" x14ac:dyDescent="0.2">
      <c r="A29" s="52" t="s">
        <v>69</v>
      </c>
      <c r="B29" s="44">
        <v>9282</v>
      </c>
      <c r="C29" s="53">
        <v>9282</v>
      </c>
      <c r="D29" s="44">
        <v>30356.030000000006</v>
      </c>
      <c r="E29" s="44">
        <v>209.21004281</v>
      </c>
      <c r="F29" s="44">
        <v>183.99665424999998</v>
      </c>
      <c r="G29" s="44">
        <v>9.2674059510000006</v>
      </c>
      <c r="H29" s="44">
        <v>14.268446662999997</v>
      </c>
      <c r="I29" s="54">
        <v>6.4447651137021422E-3</v>
      </c>
      <c r="J29" s="46">
        <v>189.3521433922059</v>
      </c>
      <c r="K29" s="46">
        <v>9.2674061385160353</v>
      </c>
      <c r="L29" s="46">
        <v>16.632753522982718</v>
      </c>
      <c r="M29" s="46">
        <v>1.3433518084295168</v>
      </c>
      <c r="N29" s="56">
        <v>216.59565486213415</v>
      </c>
      <c r="O29" s="56">
        <v>10.353023781886112</v>
      </c>
      <c r="P29" s="47">
        <v>2.0788060127172867E-3</v>
      </c>
      <c r="Q29" s="46">
        <v>-5.3139137317371885</v>
      </c>
      <c r="R29" s="44">
        <v>0</v>
      </c>
      <c r="S29" s="47">
        <v>7.1156937808524172E-4</v>
      </c>
      <c r="T29" s="55">
        <v>0</v>
      </c>
      <c r="U29" s="55">
        <v>0</v>
      </c>
      <c r="V29" s="47">
        <v>1.5738211570253325E-5</v>
      </c>
      <c r="W29" s="46">
        <v>0.3124256447432826</v>
      </c>
      <c r="X29" s="47">
        <v>0.1772406</v>
      </c>
      <c r="Y29" s="47">
        <v>1.1480646731538612E-2</v>
      </c>
      <c r="Z29" s="49">
        <v>8.0925401330000017</v>
      </c>
      <c r="AA29" s="47">
        <v>8.4050835527706109</v>
      </c>
      <c r="AB29" s="49">
        <v>1.8130543800000001</v>
      </c>
      <c r="AC29" s="47">
        <v>1.8633004955754262</v>
      </c>
      <c r="AD29" s="49">
        <v>2.0251000719999999</v>
      </c>
      <c r="AE29" s="47">
        <v>2.1237124325676699</v>
      </c>
      <c r="AF29" s="29">
        <v>211.78569413547419</v>
      </c>
      <c r="AG29" s="56">
        <v>10.123113178071158</v>
      </c>
      <c r="AH29" s="55"/>
    </row>
    <row r="30" spans="1:34" s="40" customFormat="1" x14ac:dyDescent="0.2">
      <c r="A30" s="35" t="s">
        <v>70</v>
      </c>
      <c r="B30" s="36">
        <v>82693</v>
      </c>
      <c r="C30" s="37">
        <v>82693</v>
      </c>
      <c r="D30" s="36">
        <v>1028125.48</v>
      </c>
      <c r="E30" s="32">
        <v>1085.72989411</v>
      </c>
      <c r="F30" s="32">
        <v>963.87422898399996</v>
      </c>
      <c r="G30" s="32">
        <v>171.98280387400001</v>
      </c>
      <c r="H30" s="32">
        <v>82.013936199000014</v>
      </c>
      <c r="I30" s="38">
        <v>3.3446167547599139E-2</v>
      </c>
      <c r="J30" s="32">
        <v>991.92918459619364</v>
      </c>
      <c r="K30" s="32">
        <v>171.98280735388789</v>
      </c>
      <c r="L30" s="32">
        <v>95.603790550301298</v>
      </c>
      <c r="M30" s="32">
        <v>7.7214830816198496</v>
      </c>
      <c r="N30" s="32">
        <v>1267.2372655820027</v>
      </c>
      <c r="O30" s="32">
        <v>11.671754388054211</v>
      </c>
      <c r="P30" s="32">
        <v>1.1124371413253489</v>
      </c>
      <c r="Q30" s="32">
        <v>-23.26103779266743</v>
      </c>
      <c r="R30" s="32">
        <v>0</v>
      </c>
      <c r="S30" s="32">
        <v>3.4279307469768296</v>
      </c>
      <c r="T30" s="32">
        <v>0</v>
      </c>
      <c r="U30" s="32">
        <v>0</v>
      </c>
      <c r="V30" s="32">
        <v>1.1398066572364957E-5</v>
      </c>
      <c r="W30" s="32">
        <v>0.65619381024436052</v>
      </c>
      <c r="X30" s="32">
        <v>1.8323872000000001</v>
      </c>
      <c r="Y30" s="32">
        <v>8.314615365014752E-3</v>
      </c>
      <c r="Z30" s="32">
        <v>39.902156278999996</v>
      </c>
      <c r="AA30" s="32">
        <v>41.443224494257244</v>
      </c>
      <c r="AB30" s="32">
        <v>10.706681193</v>
      </c>
      <c r="AC30" s="32">
        <v>11.003400997208365</v>
      </c>
      <c r="AD30" s="32">
        <v>9.7917562129999993</v>
      </c>
      <c r="AE30" s="32">
        <v>10.268566326049603</v>
      </c>
      <c r="AF30" s="29">
        <v>1251.0135027013134</v>
      </c>
      <c r="AG30" s="32">
        <v>11.522327141289598</v>
      </c>
      <c r="AH30" s="65"/>
    </row>
    <row r="31" spans="1:34" s="57" customFormat="1" ht="68" x14ac:dyDescent="0.2">
      <c r="A31" s="52" t="s">
        <v>65</v>
      </c>
      <c r="B31" s="44">
        <v>20409</v>
      </c>
      <c r="C31" s="53">
        <v>20409</v>
      </c>
      <c r="D31" s="44">
        <v>193241.96999999997</v>
      </c>
      <c r="E31" s="44">
        <v>7.04298936</v>
      </c>
      <c r="F31" s="44">
        <v>4.5414759700000014</v>
      </c>
      <c r="G31" s="44">
        <v>19.195536535000002</v>
      </c>
      <c r="H31" s="44">
        <v>2.021485723000001</v>
      </c>
      <c r="I31" s="54">
        <v>2.1696096188234118E-4</v>
      </c>
      <c r="J31" s="55">
        <v>4.6736622064620921</v>
      </c>
      <c r="K31" s="55">
        <v>19.195536923401129</v>
      </c>
      <c r="L31" s="55">
        <v>2.3564494843069479</v>
      </c>
      <c r="M31" s="46">
        <v>0.19031970093481376</v>
      </c>
      <c r="N31" s="56">
        <v>26.415968315104983</v>
      </c>
      <c r="O31" s="56">
        <v>37.50675595952481</v>
      </c>
      <c r="P31" s="47">
        <v>1.4428665241719827E-2</v>
      </c>
      <c r="Q31" s="46">
        <v>-3.0947123089072317</v>
      </c>
      <c r="R31" s="44">
        <v>0</v>
      </c>
      <c r="S31" s="47">
        <v>5.5057169969294269E-3</v>
      </c>
      <c r="T31" s="55">
        <v>0</v>
      </c>
      <c r="U31" s="55">
        <v>0</v>
      </c>
      <c r="V31" s="47">
        <v>0</v>
      </c>
      <c r="W31" s="46">
        <v>0.10103284468599888</v>
      </c>
      <c r="X31" s="47">
        <v>0.31731090000000001</v>
      </c>
      <c r="Y31" s="47">
        <v>0</v>
      </c>
      <c r="Z31" s="49">
        <v>0.12825348199999997</v>
      </c>
      <c r="AA31" s="47">
        <v>0.1332067823485901</v>
      </c>
      <c r="AB31" s="49">
        <v>5.2288989999999987E-2</v>
      </c>
      <c r="AC31" s="47">
        <v>5.3738101876535271E-2</v>
      </c>
      <c r="AD31" s="49">
        <v>3.8785791999999993E-2</v>
      </c>
      <c r="AE31" s="47">
        <v>4.0674468297280109E-2</v>
      </c>
      <c r="AF31" s="29">
        <v>23.759534133122401</v>
      </c>
      <c r="AG31" s="56">
        <v>33.735013527157165</v>
      </c>
      <c r="AH31" s="64" t="s">
        <v>66</v>
      </c>
    </row>
    <row r="32" spans="1:34" s="57" customFormat="1" x14ac:dyDescent="0.2">
      <c r="A32" s="52" t="s">
        <v>67</v>
      </c>
      <c r="B32" s="44">
        <v>10332</v>
      </c>
      <c r="C32" s="53">
        <v>10332</v>
      </c>
      <c r="D32" s="44">
        <v>92470.26999999999</v>
      </c>
      <c r="E32" s="44">
        <v>14.242345360000002</v>
      </c>
      <c r="F32" s="44">
        <v>11.736940935000002</v>
      </c>
      <c r="G32" s="44">
        <v>12.168030692999999</v>
      </c>
      <c r="H32" s="44">
        <v>1.5268429749999997</v>
      </c>
      <c r="I32" s="54">
        <v>4.3873883528997682E-4</v>
      </c>
      <c r="J32" s="55">
        <v>12.078561601942669</v>
      </c>
      <c r="K32" s="55">
        <v>12.168030939207071</v>
      </c>
      <c r="L32" s="55">
        <v>1.7798435576962188</v>
      </c>
      <c r="M32" s="46">
        <v>0.14374986430533454</v>
      </c>
      <c r="N32" s="56">
        <v>26.17018596315129</v>
      </c>
      <c r="O32" s="56">
        <v>18.374913191370112</v>
      </c>
      <c r="P32" s="47">
        <v>5.9630967791738222E-4</v>
      </c>
      <c r="Q32" s="46">
        <v>-1.1701515729323209</v>
      </c>
      <c r="R32" s="44">
        <v>0</v>
      </c>
      <c r="S32" s="47">
        <v>1.2893268074558624E-2</v>
      </c>
      <c r="T32" s="55">
        <v>0</v>
      </c>
      <c r="U32" s="55">
        <v>0</v>
      </c>
      <c r="V32" s="47">
        <v>9.4458427966974902E-7</v>
      </c>
      <c r="W32" s="46">
        <v>3.7514668399216439E-2</v>
      </c>
      <c r="X32" s="47">
        <v>0.13253860000000001</v>
      </c>
      <c r="Y32" s="47">
        <v>6.8905150846683568E-4</v>
      </c>
      <c r="Z32" s="49">
        <v>0.52745110800000006</v>
      </c>
      <c r="AA32" s="47">
        <v>0.54782189026944861</v>
      </c>
      <c r="AB32" s="49">
        <v>0.16656656099999997</v>
      </c>
      <c r="AC32" s="47">
        <v>0.17118270642141159</v>
      </c>
      <c r="AD32" s="49">
        <v>0.128921909</v>
      </c>
      <c r="AE32" s="47">
        <v>0.13519976852465282</v>
      </c>
      <c r="AF32" s="29">
        <v>25.184267232463409</v>
      </c>
      <c r="AG32" s="56">
        <v>17.682668546427809</v>
      </c>
      <c r="AH32" s="55"/>
    </row>
    <row r="33" spans="1:34" s="57" customFormat="1" x14ac:dyDescent="0.2">
      <c r="A33" s="52" t="s">
        <v>68</v>
      </c>
      <c r="B33" s="44">
        <v>18289</v>
      </c>
      <c r="C33" s="53">
        <v>18289</v>
      </c>
      <c r="D33" s="44">
        <v>187426.59999999998</v>
      </c>
      <c r="E33" s="44">
        <v>65.860141869999993</v>
      </c>
      <c r="F33" s="44">
        <v>54.527383739000001</v>
      </c>
      <c r="G33" s="44">
        <v>26.796790834999999</v>
      </c>
      <c r="H33" s="44">
        <v>5.8266561349999995</v>
      </c>
      <c r="I33" s="54">
        <v>2.02883733020756E-3</v>
      </c>
      <c r="J33" s="55">
        <v>56.114482225966697</v>
      </c>
      <c r="K33" s="55">
        <v>26.796791377204368</v>
      </c>
      <c r="L33" s="55">
        <v>6.7921433667996549</v>
      </c>
      <c r="M33" s="46">
        <v>0.54857050952478925</v>
      </c>
      <c r="N33" s="56">
        <v>90.251987479495511</v>
      </c>
      <c r="O33" s="56">
        <v>13.703582305917605</v>
      </c>
      <c r="P33" s="47">
        <v>2.1842643503067968E-2</v>
      </c>
      <c r="Q33" s="46">
        <v>-2.7967114383643352</v>
      </c>
      <c r="R33" s="44">
        <v>0</v>
      </c>
      <c r="S33" s="47">
        <v>8.6361100492075474E-2</v>
      </c>
      <c r="T33" s="55">
        <v>0</v>
      </c>
      <c r="U33" s="55">
        <v>0</v>
      </c>
      <c r="V33" s="47">
        <v>0</v>
      </c>
      <c r="W33" s="46">
        <v>9.12715270084338E-2</v>
      </c>
      <c r="X33" s="47">
        <v>0.2364781</v>
      </c>
      <c r="Y33" s="47">
        <v>0</v>
      </c>
      <c r="Z33" s="49">
        <v>2.3431540089999996</v>
      </c>
      <c r="AA33" s="47">
        <v>2.4336493732473423</v>
      </c>
      <c r="AB33" s="49">
        <v>0.733020954</v>
      </c>
      <c r="AC33" s="47">
        <v>0.75333554355681909</v>
      </c>
      <c r="AD33" s="49">
        <v>0.57058693500000002</v>
      </c>
      <c r="AE33" s="47">
        <v>0.59837169751489749</v>
      </c>
      <c r="AF33" s="29">
        <v>87.891229412134734</v>
      </c>
      <c r="AG33" s="56">
        <v>13.345132111258044</v>
      </c>
      <c r="AH33" s="55"/>
    </row>
    <row r="34" spans="1:34" s="57" customFormat="1" x14ac:dyDescent="0.2">
      <c r="A34" s="52" t="s">
        <v>69</v>
      </c>
      <c r="B34" s="44">
        <v>33663</v>
      </c>
      <c r="C34" s="53">
        <v>33663</v>
      </c>
      <c r="D34" s="44">
        <v>554986.64</v>
      </c>
      <c r="E34" s="44">
        <v>998.58441751999999</v>
      </c>
      <c r="F34" s="44">
        <v>893.06842833999997</v>
      </c>
      <c r="G34" s="44">
        <v>113.82244581099999</v>
      </c>
      <c r="H34" s="44">
        <v>72.638951366000015</v>
      </c>
      <c r="I34" s="54">
        <v>3.076163042021926E-2</v>
      </c>
      <c r="J34" s="55">
        <v>919.06247856182222</v>
      </c>
      <c r="K34" s="55">
        <v>113.82244811407531</v>
      </c>
      <c r="L34" s="55">
        <v>84.675354141498474</v>
      </c>
      <c r="M34" s="46">
        <v>6.838843006854912</v>
      </c>
      <c r="N34" s="56">
        <v>1124.3991238242509</v>
      </c>
      <c r="O34" s="56">
        <v>11.259930598724079</v>
      </c>
      <c r="P34" s="47">
        <v>1.0755695229026436</v>
      </c>
      <c r="Q34" s="46">
        <v>-16.199462472463544</v>
      </c>
      <c r="R34" s="44">
        <v>0</v>
      </c>
      <c r="S34" s="47">
        <v>3.3231706614132661</v>
      </c>
      <c r="T34" s="55">
        <v>0</v>
      </c>
      <c r="U34" s="55">
        <v>0</v>
      </c>
      <c r="V34" s="47">
        <v>1.0453482292695208E-5</v>
      </c>
      <c r="W34" s="46">
        <v>0.42637477015071146</v>
      </c>
      <c r="X34" s="47">
        <v>1.1460596000000001</v>
      </c>
      <c r="Y34" s="47">
        <v>7.6255638565479169E-3</v>
      </c>
      <c r="Z34" s="49">
        <v>36.903297679999994</v>
      </c>
      <c r="AA34" s="47">
        <v>38.328546448391862</v>
      </c>
      <c r="AB34" s="49">
        <v>9.7548046880000001</v>
      </c>
      <c r="AC34" s="47">
        <v>10.025144645353599</v>
      </c>
      <c r="AD34" s="49">
        <v>9.0534615770000002</v>
      </c>
      <c r="AE34" s="47">
        <v>9.4943203917127725</v>
      </c>
      <c r="AF34" s="29">
        <v>1114.1784719235927</v>
      </c>
      <c r="AG34" s="56">
        <v>11.157579192860554</v>
      </c>
      <c r="AH34" s="55"/>
    </row>
    <row r="35" spans="1:34" s="40" customFormat="1" x14ac:dyDescent="0.2">
      <c r="A35" s="35" t="s">
        <v>71</v>
      </c>
      <c r="B35" s="58">
        <v>4978</v>
      </c>
      <c r="C35" s="37">
        <v>4978</v>
      </c>
      <c r="D35" s="58">
        <v>883556.77999999991</v>
      </c>
      <c r="E35" s="58">
        <v>863.80119029000014</v>
      </c>
      <c r="F35" s="58">
        <v>749.02050642200004</v>
      </c>
      <c r="G35" s="58">
        <v>151.18206159399998</v>
      </c>
      <c r="H35" s="58">
        <v>66.013595428999992</v>
      </c>
      <c r="I35" s="38">
        <v>2.6609601057302982E-2</v>
      </c>
      <c r="J35" s="39">
        <v>770.82183322211813</v>
      </c>
      <c r="K35" s="39">
        <v>151.1820646530071</v>
      </c>
      <c r="L35" s="39">
        <v>76.952165002213292</v>
      </c>
      <c r="M35" s="46">
        <v>6.2150761673616133</v>
      </c>
      <c r="N35" s="32">
        <v>1005.1711390447001</v>
      </c>
      <c r="O35" s="32">
        <v>11.636602847319978</v>
      </c>
      <c r="P35" s="31">
        <v>7.0513726253191678</v>
      </c>
      <c r="Q35" s="33">
        <v>3.2824215305145157</v>
      </c>
      <c r="R35" s="58">
        <v>0</v>
      </c>
      <c r="S35" s="31">
        <v>9.0473861118776018</v>
      </c>
      <c r="T35" s="39">
        <v>0</v>
      </c>
      <c r="U35" s="39">
        <v>0</v>
      </c>
      <c r="V35" s="31">
        <v>-3.336314799922213E-7</v>
      </c>
      <c r="W35" s="33">
        <v>0.31193046441071376</v>
      </c>
      <c r="X35" s="47">
        <v>4.0460647999999999</v>
      </c>
      <c r="Y35" s="31">
        <v>-2.4337613859192977E-4</v>
      </c>
      <c r="Z35" s="59">
        <v>35.761614999999999</v>
      </c>
      <c r="AA35" s="47">
        <v>37.142770640247221</v>
      </c>
      <c r="AB35" s="59">
        <v>8.4581852150000021</v>
      </c>
      <c r="AC35" s="47">
        <v>8.69259128497748</v>
      </c>
      <c r="AD35" s="59">
        <v>8.3370599589999994</v>
      </c>
      <c r="AE35" s="47">
        <v>8.7430335571043365</v>
      </c>
      <c r="AF35" s="29">
        <v>1028.9100708670521</v>
      </c>
      <c r="AG35" s="32">
        <v>11.911422239666292</v>
      </c>
      <c r="AH35" s="39"/>
    </row>
    <row r="36" spans="1:34" x14ac:dyDescent="0.2">
      <c r="A36" s="60"/>
      <c r="B36" s="50"/>
      <c r="C36" s="50"/>
      <c r="D36" s="50"/>
      <c r="E36" s="47"/>
      <c r="F36" s="47"/>
      <c r="G36" s="47"/>
      <c r="H36" s="47"/>
      <c r="I36" s="45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29">
        <v>0</v>
      </c>
      <c r="AG36" s="47"/>
      <c r="AH36" s="46"/>
    </row>
    <row r="37" spans="1:34" s="34" customFormat="1" x14ac:dyDescent="0.2">
      <c r="A37" s="61" t="s">
        <v>72</v>
      </c>
      <c r="B37" s="62">
        <v>7649</v>
      </c>
      <c r="C37" s="28">
        <v>7649</v>
      </c>
      <c r="D37" s="62">
        <v>79861.939999999988</v>
      </c>
      <c r="E37" s="31">
        <v>152.99194229999998</v>
      </c>
      <c r="F37" s="31">
        <v>119.82488549100003</v>
      </c>
      <c r="G37" s="31">
        <v>21.804179041000001</v>
      </c>
      <c r="H37" s="31">
        <v>12.944301163</v>
      </c>
      <c r="I37" s="30">
        <v>4.7129531602267873E-3</v>
      </c>
      <c r="J37" s="31">
        <v>123.31256235028246</v>
      </c>
      <c r="K37" s="31">
        <v>21.804179482184217</v>
      </c>
      <c r="L37" s="31">
        <v>15.089194770565866</v>
      </c>
      <c r="M37" s="31">
        <v>1.218685592543421</v>
      </c>
      <c r="N37" s="31">
        <v>161.42462219557598</v>
      </c>
      <c r="O37" s="31">
        <v>10.551184576704076</v>
      </c>
      <c r="P37" s="31">
        <v>5.7947557491978968E-2</v>
      </c>
      <c r="Q37" s="31">
        <v>-6.2634967139588698</v>
      </c>
      <c r="R37" s="31">
        <v>0</v>
      </c>
      <c r="S37" s="31">
        <v>7.6481061989516777E-2</v>
      </c>
      <c r="T37" s="31">
        <v>0</v>
      </c>
      <c r="U37" s="31">
        <v>0</v>
      </c>
      <c r="V37" s="31">
        <v>0</v>
      </c>
      <c r="W37" s="31">
        <v>5.9185349579765507</v>
      </c>
      <c r="X37" s="31">
        <v>6.9568900000000003E-2</v>
      </c>
      <c r="Y37" s="31">
        <v>0</v>
      </c>
      <c r="Z37" s="31">
        <v>5.4414979549999991</v>
      </c>
      <c r="AA37" s="31">
        <v>5.6516550072455978</v>
      </c>
      <c r="AB37" s="31">
        <v>1.832113235</v>
      </c>
      <c r="AC37" s="31">
        <v>1.8828875385005259</v>
      </c>
      <c r="AD37" s="31">
        <v>1.4231457709999999</v>
      </c>
      <c r="AE37" s="31">
        <v>1.4924459334219027</v>
      </c>
      <c r="AF37" s="29">
        <v>161.28365795907519</v>
      </c>
      <c r="AG37" s="32">
        <v>10.541970742669315</v>
      </c>
      <c r="AH37" s="33"/>
    </row>
    <row r="38" spans="1:34" s="57" customFormat="1" x14ac:dyDescent="0.2">
      <c r="A38" s="60" t="s">
        <v>73</v>
      </c>
      <c r="B38" s="44">
        <v>7647</v>
      </c>
      <c r="C38" s="53">
        <v>7647</v>
      </c>
      <c r="D38" s="44">
        <v>79458.559999999983</v>
      </c>
      <c r="E38" s="44">
        <v>143.85065149999997</v>
      </c>
      <c r="F38" s="44">
        <v>111.22771037000003</v>
      </c>
      <c r="G38" s="44">
        <v>17.037126846</v>
      </c>
      <c r="H38" s="44">
        <v>11.922819454000001</v>
      </c>
      <c r="I38" s="54">
        <v>4.4313535235613981E-3</v>
      </c>
      <c r="J38" s="55">
        <v>114.46515399432592</v>
      </c>
      <c r="K38" s="55">
        <v>17.037127190728018</v>
      </c>
      <c r="L38" s="55">
        <v>13.898451734879322</v>
      </c>
      <c r="M38" s="46">
        <v>1.1225146964765669</v>
      </c>
      <c r="N38" s="56">
        <v>146.52324761640983</v>
      </c>
      <c r="O38" s="56">
        <v>10.185789642837303</v>
      </c>
      <c r="P38" s="47">
        <v>5.7947557491978968E-2</v>
      </c>
      <c r="Q38" s="46">
        <v>-5.7878634543971703</v>
      </c>
      <c r="R38" s="44">
        <v>0</v>
      </c>
      <c r="S38" s="47">
        <v>5.8596684138857991E-2</v>
      </c>
      <c r="T38" s="46">
        <v>0</v>
      </c>
      <c r="U38" s="46">
        <v>0</v>
      </c>
      <c r="V38" s="47">
        <v>0</v>
      </c>
      <c r="W38" s="46">
        <v>5.1010532117275913</v>
      </c>
      <c r="X38" s="47">
        <v>6.94689E-2</v>
      </c>
      <c r="Y38" s="47">
        <v>0</v>
      </c>
      <c r="Z38" s="49">
        <v>4.6537853919999996</v>
      </c>
      <c r="AA38" s="47">
        <v>4.8335200584198725</v>
      </c>
      <c r="AB38" s="49">
        <v>1.5367205990000001</v>
      </c>
      <c r="AC38" s="47">
        <v>1.5793085333037091</v>
      </c>
      <c r="AD38" s="49">
        <v>1.240617576</v>
      </c>
      <c r="AE38" s="47">
        <v>1.3010295178208686</v>
      </c>
      <c r="AF38" s="29">
        <v>146.02245051537108</v>
      </c>
      <c r="AG38" s="56">
        <v>10.150975959630681</v>
      </c>
      <c r="AH38" s="55"/>
    </row>
    <row r="39" spans="1:34" s="57" customFormat="1" x14ac:dyDescent="0.2">
      <c r="A39" s="60" t="s">
        <v>74</v>
      </c>
      <c r="B39" s="44">
        <v>2</v>
      </c>
      <c r="C39" s="53">
        <v>2</v>
      </c>
      <c r="D39" s="44">
        <v>403.38</v>
      </c>
      <c r="E39" s="44">
        <v>9.1412907999999984</v>
      </c>
      <c r="F39" s="44">
        <v>8.5971751209999994</v>
      </c>
      <c r="G39" s="44">
        <v>4.7670521950000007</v>
      </c>
      <c r="H39" s="44">
        <v>1.0214817090000001</v>
      </c>
      <c r="I39" s="54">
        <v>2.8159963666538832E-4</v>
      </c>
      <c r="J39" s="55">
        <v>8.847408355956544</v>
      </c>
      <c r="K39" s="55">
        <v>4.7670522914561975</v>
      </c>
      <c r="L39" s="55">
        <v>1.1907430356865443</v>
      </c>
      <c r="M39" s="46">
        <v>9.6170896066854084E-2</v>
      </c>
      <c r="N39" s="56">
        <v>14.90137457916614</v>
      </c>
      <c r="O39" s="56">
        <v>16.301171142226593</v>
      </c>
      <c r="P39" s="47">
        <v>0</v>
      </c>
      <c r="Q39" s="46">
        <v>-0.47563325956169933</v>
      </c>
      <c r="R39" s="44">
        <v>0</v>
      </c>
      <c r="S39" s="47">
        <v>1.7884377850658786E-2</v>
      </c>
      <c r="T39" s="46">
        <v>0</v>
      </c>
      <c r="U39" s="46">
        <v>0</v>
      </c>
      <c r="V39" s="47">
        <v>0</v>
      </c>
      <c r="W39" s="46">
        <v>0.81748174624895986</v>
      </c>
      <c r="X39" s="47">
        <v>1E-4</v>
      </c>
      <c r="Y39" s="47">
        <v>0</v>
      </c>
      <c r="Z39" s="49">
        <v>0.78771256299999992</v>
      </c>
      <c r="AA39" s="47">
        <v>0.81813494882572524</v>
      </c>
      <c r="AB39" s="49">
        <v>0.29539263599999999</v>
      </c>
      <c r="AC39" s="47">
        <v>0.3035790051968168</v>
      </c>
      <c r="AD39" s="49">
        <v>0.182528195</v>
      </c>
      <c r="AE39" s="47">
        <v>0.19141641560103409</v>
      </c>
      <c r="AF39" s="29">
        <v>15.261207443704061</v>
      </c>
      <c r="AG39" s="56">
        <v>16.694805774808152</v>
      </c>
      <c r="AH39" s="55"/>
    </row>
    <row r="40" spans="1:34" x14ac:dyDescent="0.2">
      <c r="A40" s="41"/>
      <c r="B40" s="50"/>
      <c r="C40" s="50"/>
      <c r="D40" s="50"/>
      <c r="E40" s="47"/>
      <c r="F40" s="47"/>
      <c r="G40" s="47"/>
      <c r="H40" s="47"/>
      <c r="I40" s="45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29">
        <v>0</v>
      </c>
      <c r="AG40" s="47"/>
      <c r="AH40" s="46"/>
    </row>
    <row r="41" spans="1:34" s="34" customFormat="1" x14ac:dyDescent="0.2">
      <c r="A41" s="61" t="s">
        <v>75</v>
      </c>
      <c r="B41" s="62">
        <v>636539</v>
      </c>
      <c r="C41" s="62">
        <v>636539</v>
      </c>
      <c r="D41" s="62">
        <v>5113853.6631199997</v>
      </c>
      <c r="E41" s="31">
        <v>11084.673962429999</v>
      </c>
      <c r="F41" s="31">
        <v>6420.1687218370007</v>
      </c>
      <c r="G41" s="31">
        <v>248.445201889</v>
      </c>
      <c r="H41" s="31">
        <v>880.01882938100016</v>
      </c>
      <c r="I41" s="30">
        <v>0.34146601707218183</v>
      </c>
      <c r="J41" s="31">
        <v>6607.037032139051</v>
      </c>
      <c r="K41" s="31">
        <v>248.44520691602261</v>
      </c>
      <c r="L41" s="31">
        <v>1025.8395065970301</v>
      </c>
      <c r="M41" s="31">
        <v>82.852388478034655</v>
      </c>
      <c r="N41" s="31">
        <v>7964.1741341301386</v>
      </c>
      <c r="O41" s="31">
        <v>7.1848519506515283</v>
      </c>
      <c r="P41" s="31">
        <v>1.5971891048307181E-3</v>
      </c>
      <c r="Q41" s="31">
        <v>-216.69910086295371</v>
      </c>
      <c r="R41" s="31">
        <v>0</v>
      </c>
      <c r="S41" s="31">
        <v>0.12787685593625592</v>
      </c>
      <c r="T41" s="31">
        <v>0</v>
      </c>
      <c r="U41" s="31">
        <v>0</v>
      </c>
      <c r="V41" s="31">
        <v>1.7822718610582881E-4</v>
      </c>
      <c r="W41" s="31">
        <v>3.039571770527294</v>
      </c>
      <c r="X41" s="31">
        <v>1.0335E-2</v>
      </c>
      <c r="Y41" s="31">
        <v>0.13001244471161169</v>
      </c>
      <c r="Z41" s="31">
        <v>33.393461964000004</v>
      </c>
      <c r="AA41" s="31">
        <v>34.683156748168997</v>
      </c>
      <c r="AB41" s="31">
        <v>-1.048437E-2</v>
      </c>
      <c r="AC41" s="31">
        <v>-1.0774928778912923E-2</v>
      </c>
      <c r="AD41" s="31">
        <v>1.1908520000000005E-3</v>
      </c>
      <c r="AE41" s="31">
        <v>1.2488406043314163E-3</v>
      </c>
      <c r="AF41" s="29">
        <v>7750.7846047546509</v>
      </c>
      <c r="AG41" s="31">
        <v>6.9923433301014404</v>
      </c>
      <c r="AH41" s="33"/>
    </row>
    <row r="42" spans="1:34" s="57" customFormat="1" x14ac:dyDescent="0.2">
      <c r="A42" s="60" t="s">
        <v>76</v>
      </c>
      <c r="B42" s="44">
        <v>591909</v>
      </c>
      <c r="C42" s="53">
        <v>591909</v>
      </c>
      <c r="D42" s="44">
        <v>4805973.8382799998</v>
      </c>
      <c r="E42" s="44">
        <v>10675.507277519999</v>
      </c>
      <c r="F42" s="44">
        <v>6154.962117510001</v>
      </c>
      <c r="G42" s="44">
        <v>220.06728645199999</v>
      </c>
      <c r="H42" s="44">
        <v>842.97697836900011</v>
      </c>
      <c r="I42" s="54">
        <v>0.32886154005387741</v>
      </c>
      <c r="J42" s="55">
        <v>6334.1112054397536</v>
      </c>
      <c r="K42" s="55">
        <v>220.06729090482588</v>
      </c>
      <c r="L42" s="55">
        <v>982.65975532702703</v>
      </c>
      <c r="M42" s="46">
        <v>79.364956473709896</v>
      </c>
      <c r="N42" s="56">
        <v>7616.2032081453162</v>
      </c>
      <c r="O42" s="56">
        <v>7.1342775665407228</v>
      </c>
      <c r="P42" s="47">
        <v>1.5971891048307181E-3</v>
      </c>
      <c r="Q42" s="46">
        <v>-196.54938385130788</v>
      </c>
      <c r="R42" s="44">
        <v>0</v>
      </c>
      <c r="S42" s="47">
        <v>5.6581247777803725E-2</v>
      </c>
      <c r="T42" s="46">
        <v>0</v>
      </c>
      <c r="U42" s="46">
        <v>0</v>
      </c>
      <c r="V42" s="47">
        <v>0</v>
      </c>
      <c r="W42" s="46">
        <v>2.5855763666637652</v>
      </c>
      <c r="X42" s="47">
        <v>1.0335E-2</v>
      </c>
      <c r="Y42" s="47">
        <v>0</v>
      </c>
      <c r="Z42" s="49">
        <v>31.840973184000006</v>
      </c>
      <c r="AA42" s="47">
        <v>33.070709025181735</v>
      </c>
      <c r="AB42" s="49">
        <v>-1.2446024999999999E-2</v>
      </c>
      <c r="AC42" s="47">
        <v>-1.2790948140476703E-2</v>
      </c>
      <c r="AD42" s="49">
        <v>3.9476120000000005E-3</v>
      </c>
      <c r="AE42" s="47">
        <v>4.1398411857610784E-3</v>
      </c>
      <c r="AF42" s="29">
        <v>7422.307914097556</v>
      </c>
      <c r="AG42" s="56">
        <v>6.9526512615724751</v>
      </c>
      <c r="AH42" s="55"/>
    </row>
    <row r="43" spans="1:34" s="57" customFormat="1" x14ac:dyDescent="0.2">
      <c r="A43" s="60" t="s">
        <v>77</v>
      </c>
      <c r="B43" s="44">
        <v>44630</v>
      </c>
      <c r="C43" s="53">
        <v>44630</v>
      </c>
      <c r="D43" s="44">
        <v>307879.82484000002</v>
      </c>
      <c r="E43" s="44">
        <v>409.16668491000001</v>
      </c>
      <c r="F43" s="44">
        <v>265.20660432699998</v>
      </c>
      <c r="G43" s="44">
        <v>28.377915437000002</v>
      </c>
      <c r="H43" s="44">
        <v>37.041851012000009</v>
      </c>
      <c r="I43" s="54">
        <v>1.2604477018304401E-2</v>
      </c>
      <c r="J43" s="55">
        <v>272.92582669929777</v>
      </c>
      <c r="K43" s="55">
        <v>28.377916011196731</v>
      </c>
      <c r="L43" s="55">
        <v>43.179751270002988</v>
      </c>
      <c r="M43" s="46">
        <v>3.4874320043247549</v>
      </c>
      <c r="N43" s="56">
        <v>347.97092598482226</v>
      </c>
      <c r="O43" s="56">
        <v>8.5043807039510479</v>
      </c>
      <c r="P43" s="47">
        <v>0</v>
      </c>
      <c r="Q43" s="46">
        <v>-20.149717011645823</v>
      </c>
      <c r="R43" s="44">
        <v>0</v>
      </c>
      <c r="S43" s="47">
        <v>7.1295608158452192E-2</v>
      </c>
      <c r="T43" s="46">
        <v>0</v>
      </c>
      <c r="U43" s="46">
        <v>0</v>
      </c>
      <c r="V43" s="47">
        <v>1.7822718610582881E-4</v>
      </c>
      <c r="W43" s="46">
        <v>0.45399540386352893</v>
      </c>
      <c r="X43" s="47">
        <v>0</v>
      </c>
      <c r="Y43" s="47">
        <v>0.13001244471161169</v>
      </c>
      <c r="Z43" s="49">
        <v>1.5524887800000002</v>
      </c>
      <c r="AA43" s="47">
        <v>1.6124477229872651</v>
      </c>
      <c r="AB43" s="49">
        <v>1.9616550000000001E-3</v>
      </c>
      <c r="AC43" s="47">
        <v>2.0160193615637789E-3</v>
      </c>
      <c r="AD43" s="49">
        <v>-2.75676E-3</v>
      </c>
      <c r="AE43" s="47">
        <v>-2.8910005814296621E-3</v>
      </c>
      <c r="AF43" s="29">
        <v>328.47669065709613</v>
      </c>
      <c r="AG43" s="56">
        <v>8.0279432019092081</v>
      </c>
      <c r="AH43" s="55"/>
    </row>
    <row r="44" spans="1:34" x14ac:dyDescent="0.2">
      <c r="A44" s="60"/>
      <c r="B44" s="50"/>
      <c r="C44" s="50"/>
      <c r="D44" s="50"/>
      <c r="E44" s="47"/>
      <c r="F44" s="47"/>
      <c r="G44" s="47"/>
      <c r="H44" s="47"/>
      <c r="I44" s="45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29">
        <v>0</v>
      </c>
      <c r="AG44" s="47"/>
      <c r="AH44" s="46"/>
    </row>
    <row r="45" spans="1:34" s="34" customFormat="1" x14ac:dyDescent="0.2">
      <c r="A45" s="61" t="s">
        <v>78</v>
      </c>
      <c r="B45" s="62">
        <v>1</v>
      </c>
      <c r="C45" s="28">
        <v>1</v>
      </c>
      <c r="D45" s="62">
        <v>5.5949999999999998</v>
      </c>
      <c r="E45" s="31">
        <v>26.647890740000001</v>
      </c>
      <c r="F45" s="31">
        <v>16.308516586</v>
      </c>
      <c r="G45" s="31">
        <v>0.65308589799999994</v>
      </c>
      <c r="H45" s="31">
        <v>2.4133075650000002</v>
      </c>
      <c r="I45" s="30">
        <v>8.2089461045074374E-4</v>
      </c>
      <c r="J45" s="31">
        <v>16.783199584219833</v>
      </c>
      <c r="K45" s="31">
        <v>0.65308591121449389</v>
      </c>
      <c r="L45" s="31">
        <v>2.8131968988525493</v>
      </c>
      <c r="M45" s="31">
        <v>0.22720911100618416</v>
      </c>
      <c r="N45" s="31">
        <v>20.476691505293058</v>
      </c>
      <c r="O45" s="31">
        <v>7.684169717251347</v>
      </c>
      <c r="P45" s="31">
        <v>0</v>
      </c>
      <c r="Q45" s="31">
        <v>-0.14814459569135985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-2.4322636932286144E-4</v>
      </c>
      <c r="X45" s="31">
        <v>0</v>
      </c>
      <c r="Y45" s="31">
        <v>0</v>
      </c>
      <c r="Z45" s="31">
        <v>0.28921830300000001</v>
      </c>
      <c r="AA45" s="31">
        <v>0.30038825409004943</v>
      </c>
      <c r="AB45" s="31">
        <v>0</v>
      </c>
      <c r="AC45" s="31">
        <v>0</v>
      </c>
      <c r="AD45" s="31">
        <v>6.4440000000000005E-4</v>
      </c>
      <c r="AE45" s="31">
        <v>6.75779093817842E-4</v>
      </c>
      <c r="AF45" s="29">
        <v>20.328303683232374</v>
      </c>
      <c r="AG45" s="31">
        <v>7.628485076576224</v>
      </c>
      <c r="AH45" s="33"/>
    </row>
    <row r="46" spans="1:34" s="57" customFormat="1" x14ac:dyDescent="0.2">
      <c r="A46" s="60" t="s">
        <v>79</v>
      </c>
      <c r="B46" s="44">
        <v>1</v>
      </c>
      <c r="C46" s="53">
        <v>1</v>
      </c>
      <c r="D46" s="44">
        <v>5.5949999999999998</v>
      </c>
      <c r="E46" s="44">
        <v>26.51835097</v>
      </c>
      <c r="F46" s="44">
        <v>16.258297238000001</v>
      </c>
      <c r="G46" s="44">
        <v>0.64971923799999998</v>
      </c>
      <c r="H46" s="44">
        <v>2.4031852010000003</v>
      </c>
      <c r="I46" s="54">
        <v>8.1690410703456114E-4</v>
      </c>
      <c r="J46" s="55">
        <v>16.731518529353266</v>
      </c>
      <c r="K46" s="55">
        <v>0.64971925114637308</v>
      </c>
      <c r="L46" s="55">
        <v>2.801397241226292</v>
      </c>
      <c r="M46" s="46">
        <v>0.22625610635850635</v>
      </c>
      <c r="N46" s="56">
        <v>20.408891128084434</v>
      </c>
      <c r="O46" s="56">
        <v>7.6961388553808829</v>
      </c>
      <c r="P46" s="47">
        <v>0</v>
      </c>
      <c r="Q46" s="46">
        <v>-0.13654948767630473</v>
      </c>
      <c r="R46" s="44">
        <v>0</v>
      </c>
      <c r="S46" s="47">
        <v>0</v>
      </c>
      <c r="T46" s="46">
        <v>0</v>
      </c>
      <c r="U46" s="46">
        <v>0</v>
      </c>
      <c r="V46" s="47">
        <v>0</v>
      </c>
      <c r="W46" s="46">
        <v>-2.5870059907782467E-4</v>
      </c>
      <c r="X46" s="47">
        <v>0</v>
      </c>
      <c r="Y46" s="47">
        <v>0</v>
      </c>
      <c r="Z46" s="49">
        <v>0.291205608</v>
      </c>
      <c r="AA46" s="47">
        <v>0.30245231114695853</v>
      </c>
      <c r="AB46" s="49">
        <v>0</v>
      </c>
      <c r="AC46" s="47">
        <v>0</v>
      </c>
      <c r="AD46" s="49">
        <v>6.4440000000000005E-4</v>
      </c>
      <c r="AE46" s="47">
        <v>6.75779093817842E-4</v>
      </c>
      <c r="AF46" s="29">
        <v>20.272082939809053</v>
      </c>
      <c r="AG46" s="56">
        <v>7.6445488494901888</v>
      </c>
      <c r="AH46" s="55"/>
    </row>
    <row r="47" spans="1:34" s="57" customFormat="1" x14ac:dyDescent="0.2">
      <c r="A47" s="60" t="s">
        <v>80</v>
      </c>
      <c r="B47" s="44">
        <v>0</v>
      </c>
      <c r="C47" s="53">
        <v>0</v>
      </c>
      <c r="D47" s="44">
        <v>0</v>
      </c>
      <c r="E47" s="44">
        <v>0.12953977</v>
      </c>
      <c r="F47" s="44">
        <v>5.0219348000000004E-2</v>
      </c>
      <c r="G47" s="44">
        <v>3.3666600000000001E-3</v>
      </c>
      <c r="H47" s="44">
        <v>1.0122363999999998E-2</v>
      </c>
      <c r="I47" s="54">
        <v>3.9905034161825346E-6</v>
      </c>
      <c r="J47" s="55">
        <v>5.168105486656744E-2</v>
      </c>
      <c r="K47" s="55">
        <v>3.36666006812076E-3</v>
      </c>
      <c r="L47" s="55">
        <v>1.1799657626257298E-2</v>
      </c>
      <c r="M47" s="46">
        <v>9.5300464767780291E-4</v>
      </c>
      <c r="N47" s="56">
        <v>6.7800377208623308E-2</v>
      </c>
      <c r="O47" s="56">
        <v>5.2339429974766292</v>
      </c>
      <c r="P47" s="47">
        <v>0</v>
      </c>
      <c r="Q47" s="46">
        <v>-1.159510801505512E-2</v>
      </c>
      <c r="R47" s="44">
        <v>0</v>
      </c>
      <c r="S47" s="47">
        <v>0</v>
      </c>
      <c r="T47" s="46">
        <v>0</v>
      </c>
      <c r="U47" s="46">
        <v>0</v>
      </c>
      <c r="V47" s="47">
        <v>0</v>
      </c>
      <c r="W47" s="46">
        <v>1.5474229754963218E-5</v>
      </c>
      <c r="X47" s="47">
        <v>0</v>
      </c>
      <c r="Y47" s="47">
        <v>0</v>
      </c>
      <c r="Z47" s="49">
        <v>-1.987305E-3</v>
      </c>
      <c r="AA47" s="47">
        <v>-2.0640570569091048E-3</v>
      </c>
      <c r="AB47" s="49">
        <v>0</v>
      </c>
      <c r="AC47" s="47">
        <v>0</v>
      </c>
      <c r="AD47" s="49">
        <v>0</v>
      </c>
      <c r="AE47" s="47">
        <v>0</v>
      </c>
      <c r="AF47" s="29">
        <v>5.6220743423323158E-2</v>
      </c>
      <c r="AG47" s="56">
        <v>4.3400373046303198</v>
      </c>
      <c r="AH47" s="55"/>
    </row>
    <row r="48" spans="1:34" x14ac:dyDescent="0.2">
      <c r="A48" s="41"/>
      <c r="B48" s="50"/>
      <c r="C48" s="50"/>
      <c r="D48" s="66"/>
      <c r="E48" s="47"/>
      <c r="F48" s="47"/>
      <c r="G48" s="47"/>
      <c r="H48" s="47"/>
      <c r="I48" s="45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29">
        <v>0</v>
      </c>
      <c r="AG48" s="47"/>
      <c r="AH48" s="46"/>
    </row>
    <row r="49" spans="1:34" s="34" customFormat="1" x14ac:dyDescent="0.2">
      <c r="A49" s="61" t="s">
        <v>81</v>
      </c>
      <c r="B49" s="62">
        <v>56237</v>
      </c>
      <c r="C49" s="62">
        <v>56237</v>
      </c>
      <c r="D49" s="62">
        <v>436804.5221</v>
      </c>
      <c r="E49" s="31">
        <v>371.21924154000004</v>
      </c>
      <c r="F49" s="31">
        <v>239.22223076099999</v>
      </c>
      <c r="G49" s="31">
        <v>60.819107314999997</v>
      </c>
      <c r="H49" s="31">
        <v>32.096606470999994</v>
      </c>
      <c r="I49" s="30">
        <v>1.1435497002334184E-2</v>
      </c>
      <c r="J49" s="31">
        <v>246.18514030213808</v>
      </c>
      <c r="K49" s="31">
        <v>60.81910854560951</v>
      </c>
      <c r="L49" s="31">
        <v>37.415070957981207</v>
      </c>
      <c r="M49" s="31">
        <v>3.0218450098759977</v>
      </c>
      <c r="N49" s="31">
        <v>347.44116481560479</v>
      </c>
      <c r="O49" s="31">
        <v>9.3594600154412237</v>
      </c>
      <c r="P49" s="31">
        <v>0</v>
      </c>
      <c r="Q49" s="31">
        <v>-18.627644652681763</v>
      </c>
      <c r="R49" s="31">
        <v>0</v>
      </c>
      <c r="S49" s="31">
        <v>1.2644670454906221E-2</v>
      </c>
      <c r="T49" s="31">
        <v>0</v>
      </c>
      <c r="U49" s="31">
        <v>0</v>
      </c>
      <c r="V49" s="31">
        <v>4.4655577042575383E-5</v>
      </c>
      <c r="W49" s="31">
        <v>1.4522858611932929</v>
      </c>
      <c r="X49" s="31">
        <v>4.6392199999999995E-2</v>
      </c>
      <c r="Y49" s="31">
        <v>3.2575169188080857E-2</v>
      </c>
      <c r="Z49" s="31">
        <v>18.092770711</v>
      </c>
      <c r="AA49" s="31">
        <v>18.791534799679923</v>
      </c>
      <c r="AB49" s="31">
        <v>2.1535887840000001</v>
      </c>
      <c r="AC49" s="31">
        <v>2.2132723059817323</v>
      </c>
      <c r="AD49" s="31">
        <v>4.583296043999999</v>
      </c>
      <c r="AE49" s="31">
        <v>4.8064798996170381</v>
      </c>
      <c r="AF49" s="29">
        <v>330.35746271933635</v>
      </c>
      <c r="AG49" s="31">
        <v>8.8992548271164793</v>
      </c>
      <c r="AH49" s="33"/>
    </row>
    <row r="50" spans="1:34" s="57" customFormat="1" x14ac:dyDescent="0.2">
      <c r="A50" s="60" t="s">
        <v>82</v>
      </c>
      <c r="B50" s="44">
        <v>41512</v>
      </c>
      <c r="C50" s="53">
        <v>41512</v>
      </c>
      <c r="D50" s="44">
        <v>285196.11332</v>
      </c>
      <c r="E50" s="44">
        <v>65.548023329999992</v>
      </c>
      <c r="F50" s="44">
        <v>43.124269680999994</v>
      </c>
      <c r="G50" s="44">
        <v>32.011911520000005</v>
      </c>
      <c r="H50" s="44">
        <v>9.6347299499999988</v>
      </c>
      <c r="I50" s="54">
        <v>2.019222444368841E-3</v>
      </c>
      <c r="J50" s="55">
        <v>44.379464015829349</v>
      </c>
      <c r="K50" s="55">
        <v>32.011912167726756</v>
      </c>
      <c r="L50" s="55">
        <v>11.231221751307016</v>
      </c>
      <c r="M50" s="46">
        <v>0.90709466894003488</v>
      </c>
      <c r="N50" s="56">
        <v>88.529692603803156</v>
      </c>
      <c r="O50" s="56">
        <v>13.506081206766904</v>
      </c>
      <c r="P50" s="47">
        <v>0</v>
      </c>
      <c r="Q50" s="46">
        <v>-10.535049071961286</v>
      </c>
      <c r="R50" s="44">
        <v>0</v>
      </c>
      <c r="S50" s="47">
        <v>3.0755596219679597E-4</v>
      </c>
      <c r="T50" s="46">
        <v>0</v>
      </c>
      <c r="U50" s="46">
        <v>0</v>
      </c>
      <c r="V50" s="47">
        <v>8.7453244990354729E-6</v>
      </c>
      <c r="W50" s="46">
        <v>0.62448380696306338</v>
      </c>
      <c r="X50" s="47">
        <v>2.4449599999999998E-2</v>
      </c>
      <c r="Y50" s="47">
        <v>6.3795038386613885E-3</v>
      </c>
      <c r="Z50" s="49">
        <v>5.649435166</v>
      </c>
      <c r="AA50" s="47">
        <v>5.8676229979458414</v>
      </c>
      <c r="AB50" s="49">
        <v>0.38790551000000006</v>
      </c>
      <c r="AC50" s="47">
        <v>0.3986557364150537</v>
      </c>
      <c r="AD50" s="49">
        <v>1.4603991129999998</v>
      </c>
      <c r="AE50" s="47">
        <v>1.5315133289812541</v>
      </c>
      <c r="AF50" s="29">
        <v>78.650272743930287</v>
      </c>
      <c r="AG50" s="56">
        <v>11.998877883466804</v>
      </c>
      <c r="AH50" s="55"/>
    </row>
    <row r="51" spans="1:34" s="57" customFormat="1" x14ac:dyDescent="0.2">
      <c r="A51" s="60" t="s">
        <v>83</v>
      </c>
      <c r="B51" s="44">
        <v>14725</v>
      </c>
      <c r="C51" s="53">
        <v>14725</v>
      </c>
      <c r="D51" s="44">
        <v>151608.40878</v>
      </c>
      <c r="E51" s="44">
        <v>305.67121821000006</v>
      </c>
      <c r="F51" s="44">
        <v>196.09796108</v>
      </c>
      <c r="G51" s="44">
        <v>28.807195794999991</v>
      </c>
      <c r="H51" s="44">
        <v>22.461876520999997</v>
      </c>
      <c r="I51" s="54">
        <v>9.4162745579653429E-3</v>
      </c>
      <c r="J51" s="55">
        <v>201.80567628630874</v>
      </c>
      <c r="K51" s="55">
        <v>28.807196377882754</v>
      </c>
      <c r="L51" s="55">
        <v>26.183849206674189</v>
      </c>
      <c r="M51" s="46">
        <v>2.1147503409359629</v>
      </c>
      <c r="N51" s="56">
        <v>258.91147221180165</v>
      </c>
      <c r="O51" s="56">
        <v>8.4702600960593593</v>
      </c>
      <c r="P51" s="47">
        <v>0</v>
      </c>
      <c r="Q51" s="46">
        <v>-8.0925955807204772</v>
      </c>
      <c r="R51" s="44">
        <v>0</v>
      </c>
      <c r="S51" s="47">
        <v>1.2337114492709425E-2</v>
      </c>
      <c r="T51" s="46">
        <v>0</v>
      </c>
      <c r="U51" s="46">
        <v>0</v>
      </c>
      <c r="V51" s="47">
        <v>3.5910252543539907E-5</v>
      </c>
      <c r="W51" s="46">
        <v>0.82780205423022957</v>
      </c>
      <c r="X51" s="47">
        <v>2.19426E-2</v>
      </c>
      <c r="Y51" s="47">
        <v>2.6195665349419466E-2</v>
      </c>
      <c r="Z51" s="49">
        <v>12.443335544999998</v>
      </c>
      <c r="AA51" s="47">
        <v>12.92391180173408</v>
      </c>
      <c r="AB51" s="49">
        <v>1.7656832740000001</v>
      </c>
      <c r="AC51" s="47">
        <v>1.8146165695666785</v>
      </c>
      <c r="AD51" s="49">
        <v>3.1228969309999997</v>
      </c>
      <c r="AE51" s="47">
        <v>3.2749665706357844</v>
      </c>
      <c r="AF51" s="29">
        <v>251.70718997540604</v>
      </c>
      <c r="AG51" s="56">
        <v>8.2345728017637558</v>
      </c>
      <c r="AH51" s="55"/>
    </row>
    <row r="52" spans="1:34" x14ac:dyDescent="0.2">
      <c r="A52" s="41"/>
      <c r="B52" s="50"/>
      <c r="C52" s="50"/>
      <c r="D52" s="50"/>
      <c r="E52" s="47"/>
      <c r="F52" s="47"/>
      <c r="G52" s="47"/>
      <c r="H52" s="47"/>
      <c r="I52" s="45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29">
        <v>0</v>
      </c>
      <c r="AG52" s="47"/>
      <c r="AH52" s="46"/>
    </row>
    <row r="53" spans="1:34" s="34" customFormat="1" x14ac:dyDescent="0.2">
      <c r="A53" s="61" t="s">
        <v>84</v>
      </c>
      <c r="B53" s="62">
        <v>15048</v>
      </c>
      <c r="C53" s="28">
        <v>15048</v>
      </c>
      <c r="D53" s="62">
        <v>812206.64955999993</v>
      </c>
      <c r="E53" s="31">
        <v>900.89361099000007</v>
      </c>
      <c r="F53" s="31">
        <v>630.29080162900004</v>
      </c>
      <c r="G53" s="31">
        <v>160.43066876</v>
      </c>
      <c r="H53" s="31">
        <v>74.626711416999996</v>
      </c>
      <c r="I53" s="30">
        <v>2.7752241896620743E-2</v>
      </c>
      <c r="J53" s="31">
        <v>648.63632839042691</v>
      </c>
      <c r="K53" s="31">
        <v>160.4306720061428</v>
      </c>
      <c r="L53" s="31">
        <v>86.992489550277668</v>
      </c>
      <c r="M53" s="31">
        <v>7.025987488822885</v>
      </c>
      <c r="N53" s="31">
        <v>903.08547743567021</v>
      </c>
      <c r="O53" s="31">
        <v>10.024329914419766</v>
      </c>
      <c r="P53" s="31">
        <v>7.4276471922380241</v>
      </c>
      <c r="Q53" s="31">
        <v>-6.8025034458299958</v>
      </c>
      <c r="R53" s="31">
        <v>0</v>
      </c>
      <c r="S53" s="31">
        <v>14.273716862411998</v>
      </c>
      <c r="T53" s="31">
        <v>0</v>
      </c>
      <c r="U53" s="31">
        <v>0</v>
      </c>
      <c r="V53" s="31">
        <v>2.0833863658578629E-5</v>
      </c>
      <c r="W53" s="31">
        <v>0.32676037574194999</v>
      </c>
      <c r="X53" s="31">
        <v>10.6495911</v>
      </c>
      <c r="Y53" s="31">
        <v>1.5197802345551507E-2</v>
      </c>
      <c r="Z53" s="31">
        <v>34.632145932</v>
      </c>
      <c r="AA53" s="31">
        <v>35.969680148165764</v>
      </c>
      <c r="AB53" s="31">
        <v>2.6029767979999998</v>
      </c>
      <c r="AC53" s="31">
        <v>2.6751144428909717</v>
      </c>
      <c r="AD53" s="31">
        <v>8.4729613369999992</v>
      </c>
      <c r="AE53" s="31">
        <v>8.8855526602598864</v>
      </c>
      <c r="AF53" s="29">
        <v>928.97590815644151</v>
      </c>
      <c r="AG53" s="31">
        <v>10.311716020891541</v>
      </c>
      <c r="AH53" s="33"/>
    </row>
    <row r="54" spans="1:34" s="57" customFormat="1" x14ac:dyDescent="0.2">
      <c r="A54" s="60" t="s">
        <v>85</v>
      </c>
      <c r="B54" s="44">
        <v>10627</v>
      </c>
      <c r="C54" s="53">
        <v>10627</v>
      </c>
      <c r="D54" s="44">
        <v>462316.52103999996</v>
      </c>
      <c r="E54" s="44">
        <v>495.00500776000001</v>
      </c>
      <c r="F54" s="44">
        <v>347.47044897800004</v>
      </c>
      <c r="G54" s="44">
        <v>90.443455368000002</v>
      </c>
      <c r="H54" s="44">
        <v>41.472552158000006</v>
      </c>
      <c r="I54" s="54">
        <v>1.5248746963914959E-2</v>
      </c>
      <c r="J54" s="55">
        <v>357.5840797085387</v>
      </c>
      <c r="K54" s="55">
        <v>90.443457198026479</v>
      </c>
      <c r="L54" s="55">
        <v>48.344627435992066</v>
      </c>
      <c r="M54" s="46">
        <v>3.9045755475335713</v>
      </c>
      <c r="N54" s="56">
        <v>500.27673989009077</v>
      </c>
      <c r="O54" s="56">
        <v>10.106498561579134</v>
      </c>
      <c r="P54" s="47">
        <v>3.3402700119623407</v>
      </c>
      <c r="Q54" s="46">
        <v>-4.4058439872534487</v>
      </c>
      <c r="R54" s="44">
        <v>0</v>
      </c>
      <c r="S54" s="47">
        <v>8.4635669660519586</v>
      </c>
      <c r="T54" s="46">
        <v>0</v>
      </c>
      <c r="U54" s="46">
        <v>0</v>
      </c>
      <c r="V54" s="47">
        <v>5.5839001557640829E-6</v>
      </c>
      <c r="W54" s="46">
        <v>0.22159735919093085</v>
      </c>
      <c r="X54" s="47">
        <v>6.8143176000000008</v>
      </c>
      <c r="Y54" s="47">
        <v>4.0733208335868749E-3</v>
      </c>
      <c r="Z54" s="49">
        <v>19.190783129000007</v>
      </c>
      <c r="AA54" s="47">
        <v>19.931953748933683</v>
      </c>
      <c r="AB54" s="49">
        <v>1.6923968069999999</v>
      </c>
      <c r="AC54" s="47">
        <v>1.7392990767289445</v>
      </c>
      <c r="AD54" s="49">
        <v>4.7373856239999999</v>
      </c>
      <c r="AE54" s="47">
        <v>4.9680728802799381</v>
      </c>
      <c r="AF54" s="29">
        <v>514.71472674477639</v>
      </c>
      <c r="AG54" s="56">
        <v>10.398172112924007</v>
      </c>
      <c r="AH54" s="55"/>
    </row>
    <row r="55" spans="1:34" s="57" customFormat="1" x14ac:dyDescent="0.2">
      <c r="A55" s="60" t="s">
        <v>86</v>
      </c>
      <c r="B55" s="44">
        <v>4421</v>
      </c>
      <c r="C55" s="53">
        <v>4421</v>
      </c>
      <c r="D55" s="44">
        <v>349890.12851999997</v>
      </c>
      <c r="E55" s="44">
        <v>405.88860323</v>
      </c>
      <c r="F55" s="44">
        <v>282.82035265100006</v>
      </c>
      <c r="G55" s="44">
        <v>69.987213392000015</v>
      </c>
      <c r="H55" s="44">
        <v>33.154159258999996</v>
      </c>
      <c r="I55" s="54">
        <v>1.2503494932705781E-2</v>
      </c>
      <c r="J55" s="55">
        <v>291.05224868188822</v>
      </c>
      <c r="K55" s="55">
        <v>69.987214808116335</v>
      </c>
      <c r="L55" s="55">
        <v>38.647862114285594</v>
      </c>
      <c r="M55" s="46">
        <v>3.1214119412893142</v>
      </c>
      <c r="N55" s="56">
        <v>402.80873754557945</v>
      </c>
      <c r="O55" s="56">
        <v>9.9241204197429678</v>
      </c>
      <c r="P55" s="47">
        <v>4.0873771802756833</v>
      </c>
      <c r="Q55" s="46">
        <v>-2.3966594585765471</v>
      </c>
      <c r="R55" s="44">
        <v>0</v>
      </c>
      <c r="S55" s="47">
        <v>5.8101498963600386</v>
      </c>
      <c r="T55" s="46">
        <v>0</v>
      </c>
      <c r="U55" s="46">
        <v>0</v>
      </c>
      <c r="V55" s="47">
        <v>1.5249963502814548E-5</v>
      </c>
      <c r="W55" s="46">
        <v>0.10516301655101916</v>
      </c>
      <c r="X55" s="47">
        <v>3.8352735</v>
      </c>
      <c r="Y55" s="47">
        <v>1.1124481511964632E-2</v>
      </c>
      <c r="Z55" s="49">
        <v>15.441362802999997</v>
      </c>
      <c r="AA55" s="47">
        <v>16.037726399232078</v>
      </c>
      <c r="AB55" s="49">
        <v>0.91057999099999987</v>
      </c>
      <c r="AC55" s="47">
        <v>0.93581536616202698</v>
      </c>
      <c r="AD55" s="49">
        <v>3.7355757129999994</v>
      </c>
      <c r="AE55" s="47">
        <v>3.9174797799799483</v>
      </c>
      <c r="AF55" s="29">
        <v>414.26118141166512</v>
      </c>
      <c r="AG55" s="56">
        <v>10.206277735197229</v>
      </c>
      <c r="AH55" s="55"/>
    </row>
    <row r="56" spans="1:34" x14ac:dyDescent="0.2">
      <c r="A56" s="41"/>
      <c r="B56" s="50"/>
      <c r="C56" s="50"/>
      <c r="D56" s="50"/>
      <c r="E56" s="47"/>
      <c r="F56" s="47"/>
      <c r="G56" s="47"/>
      <c r="H56" s="47"/>
      <c r="I56" s="45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29">
        <v>0</v>
      </c>
      <c r="AG56" s="47"/>
      <c r="AH56" s="46"/>
    </row>
    <row r="57" spans="1:34" s="34" customFormat="1" x14ac:dyDescent="0.2">
      <c r="A57" s="61" t="s">
        <v>87</v>
      </c>
      <c r="B57" s="67">
        <v>6108</v>
      </c>
      <c r="C57" s="28">
        <v>6108</v>
      </c>
      <c r="D57" s="67">
        <v>4172966.7655800004</v>
      </c>
      <c r="E57" s="67">
        <v>7992.977244910001</v>
      </c>
      <c r="F57" s="67">
        <v>5461.0622429510013</v>
      </c>
      <c r="G57" s="67">
        <v>779.86392578400012</v>
      </c>
      <c r="H57" s="67">
        <v>666.06012054799999</v>
      </c>
      <c r="I57" s="30">
        <v>0.24622556456046374</v>
      </c>
      <c r="J57" s="55">
        <v>5620.0143699135751</v>
      </c>
      <c r="K57" s="55">
        <v>779.86394156371148</v>
      </c>
      <c r="L57" s="55">
        <v>776.42746111185727</v>
      </c>
      <c r="M57" s="46">
        <v>62.708512607833683</v>
      </c>
      <c r="N57" s="31">
        <v>7239.0142851969777</v>
      </c>
      <c r="O57" s="31">
        <v>9.0567182457661151</v>
      </c>
      <c r="P57" s="31">
        <v>14.252745724337919</v>
      </c>
      <c r="Q57" s="33">
        <v>-56.800563247543167</v>
      </c>
      <c r="R57" s="67">
        <v>0</v>
      </c>
      <c r="S57" s="31">
        <v>16.965963728768966</v>
      </c>
      <c r="T57" s="46">
        <v>0</v>
      </c>
      <c r="U57" s="46">
        <v>0</v>
      </c>
      <c r="V57" s="31">
        <v>0.33665396096381428</v>
      </c>
      <c r="W57" s="33">
        <v>1.1744234895526866</v>
      </c>
      <c r="X57" s="47">
        <v>6.1801648540000009</v>
      </c>
      <c r="Y57" s="31">
        <v>245.58096574987968</v>
      </c>
      <c r="Z57" s="49">
        <v>282.76331655399997</v>
      </c>
      <c r="AA57" s="47">
        <v>293.68396847404233</v>
      </c>
      <c r="AB57" s="49">
        <v>8.6299389640000008</v>
      </c>
      <c r="AC57" s="47">
        <v>8.8691049346279858</v>
      </c>
      <c r="AD57" s="49">
        <v>74.66618375900002</v>
      </c>
      <c r="AE57" s="47">
        <v>78.302057727333178</v>
      </c>
      <c r="AF57" s="29">
        <v>7466.704639456937</v>
      </c>
      <c r="AG57" s="31">
        <v>9.3415812539836782</v>
      </c>
      <c r="AH57" s="33"/>
    </row>
    <row r="58" spans="1:34" x14ac:dyDescent="0.2">
      <c r="A58" s="41"/>
      <c r="B58" s="50"/>
      <c r="C58" s="50"/>
      <c r="D58" s="50"/>
      <c r="E58" s="47"/>
      <c r="F58" s="47"/>
      <c r="G58" s="47"/>
      <c r="H58" s="47"/>
      <c r="I58" s="45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29">
        <v>0</v>
      </c>
      <c r="AG58" s="47"/>
      <c r="AH58" s="46"/>
    </row>
    <row r="59" spans="1:34" s="34" customFormat="1" x14ac:dyDescent="0.2">
      <c r="A59" s="61" t="s">
        <v>88</v>
      </c>
      <c r="B59" s="62">
        <v>20413</v>
      </c>
      <c r="C59" s="62">
        <v>20413</v>
      </c>
      <c r="D59" s="62">
        <v>142479.36806000001</v>
      </c>
      <c r="E59" s="31">
        <v>400.35089012999993</v>
      </c>
      <c r="F59" s="31">
        <v>268.34405234300004</v>
      </c>
      <c r="G59" s="31">
        <v>21.008350325000002</v>
      </c>
      <c r="H59" s="31">
        <v>33.78438646699999</v>
      </c>
      <c r="I59" s="30">
        <v>1.233290436392996E-2</v>
      </c>
      <c r="J59" s="31">
        <v>276.15459468441588</v>
      </c>
      <c r="K59" s="31">
        <v>21.008350750081473</v>
      </c>
      <c r="L59" s="31">
        <v>39.382519085834133</v>
      </c>
      <c r="M59" s="31">
        <v>3.1807468415474949</v>
      </c>
      <c r="N59" s="31">
        <v>339.726211361879</v>
      </c>
      <c r="O59" s="31">
        <v>8.485711403103533</v>
      </c>
      <c r="P59" s="31">
        <v>1.1010832774082271E-3</v>
      </c>
      <c r="Q59" s="31">
        <v>-17.408515664874805</v>
      </c>
      <c r="R59" s="31">
        <v>0</v>
      </c>
      <c r="S59" s="31">
        <v>9.675512271480299E-3</v>
      </c>
      <c r="T59" s="31">
        <v>0</v>
      </c>
      <c r="U59" s="31">
        <v>0</v>
      </c>
      <c r="V59" s="31">
        <v>0</v>
      </c>
      <c r="W59" s="31">
        <v>0.75604146177398934</v>
      </c>
      <c r="X59" s="31">
        <v>7.6000000000000004E-4</v>
      </c>
      <c r="Y59" s="31">
        <v>0</v>
      </c>
      <c r="Z59" s="31">
        <v>12.420985702999998</v>
      </c>
      <c r="AA59" s="31">
        <v>12.900698782544325</v>
      </c>
      <c r="AB59" s="31">
        <v>2.3205877830000001</v>
      </c>
      <c r="AC59" s="31">
        <v>2.384899434781532</v>
      </c>
      <c r="AD59" s="31">
        <v>3.1336009969999994</v>
      </c>
      <c r="AE59" s="31">
        <v>3.286191871724621</v>
      </c>
      <c r="AF59" s="29">
        <v>323.08527375432709</v>
      </c>
      <c r="AG59" s="31">
        <v>8.0700525893527164</v>
      </c>
      <c r="AH59" s="33"/>
    </row>
    <row r="60" spans="1:34" s="57" customFormat="1" ht="34" x14ac:dyDescent="0.2">
      <c r="A60" s="60" t="s">
        <v>82</v>
      </c>
      <c r="B60" s="44">
        <v>10460</v>
      </c>
      <c r="C60" s="53">
        <v>10460</v>
      </c>
      <c r="D60" s="44">
        <v>63334.198940000002</v>
      </c>
      <c r="E60" s="44">
        <v>6.78103107</v>
      </c>
      <c r="F60" s="44">
        <v>8.341390650000001</v>
      </c>
      <c r="G60" s="44">
        <v>6.8761514980000005</v>
      </c>
      <c r="H60" s="44">
        <v>3.4859007239999995</v>
      </c>
      <c r="I60" s="54">
        <v>2.0889127447173102E-4</v>
      </c>
      <c r="J60" s="55">
        <v>8.5841789074227464</v>
      </c>
      <c r="K60" s="55">
        <v>6.8761516371315627</v>
      </c>
      <c r="L60" s="55">
        <v>4.0635206422454715</v>
      </c>
      <c r="M60" s="46">
        <v>0.32819206968998726</v>
      </c>
      <c r="N60" s="56">
        <v>19.852043256489768</v>
      </c>
      <c r="O60" s="56">
        <v>29.275847657323549</v>
      </c>
      <c r="P60" s="47">
        <v>0</v>
      </c>
      <c r="Q60" s="46">
        <v>-5.1208271460471941</v>
      </c>
      <c r="R60" s="44">
        <v>0</v>
      </c>
      <c r="S60" s="47">
        <v>0</v>
      </c>
      <c r="T60" s="46">
        <v>0</v>
      </c>
      <c r="U60" s="46">
        <v>0</v>
      </c>
      <c r="V60" s="47">
        <v>0</v>
      </c>
      <c r="W60" s="46">
        <v>0.1634662821121485</v>
      </c>
      <c r="X60" s="47">
        <v>1E-4</v>
      </c>
      <c r="Y60" s="47">
        <v>0</v>
      </c>
      <c r="Z60" s="49">
        <v>-3.0569663450000006</v>
      </c>
      <c r="AA60" s="47">
        <v>-3.175029981372202</v>
      </c>
      <c r="AB60" s="49">
        <v>-1.1963800000000016E-2</v>
      </c>
      <c r="AC60" s="47">
        <v>-1.2295358989158015E-2</v>
      </c>
      <c r="AD60" s="49">
        <v>-0.74415386600000011</v>
      </c>
      <c r="AE60" s="47">
        <v>-0.78039047986735544</v>
      </c>
      <c r="AF60" s="29">
        <v>14.894782392554722</v>
      </c>
      <c r="AG60" s="56">
        <v>21.965365205965238</v>
      </c>
      <c r="AH60" s="64" t="s">
        <v>89</v>
      </c>
    </row>
    <row r="61" spans="1:34" s="57" customFormat="1" x14ac:dyDescent="0.2">
      <c r="A61" s="60" t="s">
        <v>83</v>
      </c>
      <c r="B61" s="44">
        <v>9953</v>
      </c>
      <c r="C61" s="53">
        <v>9953</v>
      </c>
      <c r="D61" s="44">
        <v>79145.169119999991</v>
      </c>
      <c r="E61" s="44">
        <v>393.56985905999994</v>
      </c>
      <c r="F61" s="44">
        <v>260.00266169300005</v>
      </c>
      <c r="G61" s="44">
        <v>14.132198827000002</v>
      </c>
      <c r="H61" s="44">
        <v>30.298485742999993</v>
      </c>
      <c r="I61" s="54">
        <v>1.212401308945823E-2</v>
      </c>
      <c r="J61" s="55">
        <v>267.57041577699312</v>
      </c>
      <c r="K61" s="55">
        <v>14.132199112949911</v>
      </c>
      <c r="L61" s="55">
        <v>35.318998443588661</v>
      </c>
      <c r="M61" s="46">
        <v>2.8525547718575077</v>
      </c>
      <c r="N61" s="56">
        <v>319.87416810538923</v>
      </c>
      <c r="O61" s="56">
        <v>8.1275067371616032</v>
      </c>
      <c r="P61" s="47">
        <v>1.1010832774082271E-3</v>
      </c>
      <c r="Q61" s="46">
        <v>-12.287688518827611</v>
      </c>
      <c r="R61" s="44">
        <v>0</v>
      </c>
      <c r="S61" s="47">
        <v>9.675512271480299E-3</v>
      </c>
      <c r="T61" s="46">
        <v>0</v>
      </c>
      <c r="U61" s="46">
        <v>0</v>
      </c>
      <c r="V61" s="47">
        <v>0</v>
      </c>
      <c r="W61" s="46">
        <v>0.59257517966184081</v>
      </c>
      <c r="X61" s="47">
        <v>6.6E-4</v>
      </c>
      <c r="Y61" s="47">
        <v>0</v>
      </c>
      <c r="Z61" s="49">
        <v>15.477952047999999</v>
      </c>
      <c r="AA61" s="47">
        <v>16.075728763916526</v>
      </c>
      <c r="AB61" s="49">
        <v>2.3325515830000003</v>
      </c>
      <c r="AC61" s="47">
        <v>2.3971947937706899</v>
      </c>
      <c r="AD61" s="49">
        <v>3.8777548629999994</v>
      </c>
      <c r="AE61" s="47">
        <v>4.0665823515919763</v>
      </c>
      <c r="AF61" s="29">
        <v>308.19049136177233</v>
      </c>
      <c r="AG61" s="56">
        <v>7.8306426233414514</v>
      </c>
      <c r="AH61" s="55"/>
    </row>
    <row r="62" spans="1:34" x14ac:dyDescent="0.2">
      <c r="A62" s="41"/>
      <c r="B62" s="50"/>
      <c r="C62" s="50"/>
      <c r="D62" s="50"/>
      <c r="E62" s="47"/>
      <c r="F62" s="47"/>
      <c r="G62" s="47"/>
      <c r="H62" s="47"/>
      <c r="I62" s="45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29">
        <v>0</v>
      </c>
      <c r="AG62" s="47"/>
      <c r="AH62" s="46"/>
    </row>
    <row r="63" spans="1:34" s="34" customFormat="1" x14ac:dyDescent="0.2">
      <c r="A63" s="61" t="s">
        <v>90</v>
      </c>
      <c r="B63" s="62">
        <v>471</v>
      </c>
      <c r="C63" s="28">
        <v>471</v>
      </c>
      <c r="D63" s="62">
        <v>21917.062239999999</v>
      </c>
      <c r="E63" s="31">
        <v>48.738688780000004</v>
      </c>
      <c r="F63" s="31">
        <v>33.754789316</v>
      </c>
      <c r="G63" s="31">
        <v>5.4956986279999995</v>
      </c>
      <c r="H63" s="31">
        <v>4.0719591980000001</v>
      </c>
      <c r="I63" s="30">
        <v>1.501406896714788E-3</v>
      </c>
      <c r="J63" s="31">
        <v>34.737271353057395</v>
      </c>
      <c r="K63" s="31">
        <v>5.4956987391995762</v>
      </c>
      <c r="L63" s="31">
        <v>4.7466900424139329</v>
      </c>
      <c r="M63" s="31">
        <v>0.38336855312142304</v>
      </c>
      <c r="N63" s="31">
        <v>45.363028687792323</v>
      </c>
      <c r="O63" s="31">
        <v>9.3073962027487109</v>
      </c>
      <c r="P63" s="31">
        <v>2.029932783018511</v>
      </c>
      <c r="Q63" s="31">
        <v>0.15931723276428189</v>
      </c>
      <c r="R63" s="31">
        <v>0</v>
      </c>
      <c r="S63" s="31">
        <v>0.82617213114308097</v>
      </c>
      <c r="T63" s="31">
        <v>0</v>
      </c>
      <c r="U63" s="31">
        <v>0</v>
      </c>
      <c r="V63" s="31">
        <v>0</v>
      </c>
      <c r="W63" s="31">
        <v>7.1602832125986809E-2</v>
      </c>
      <c r="X63" s="31">
        <v>0.51579439999999999</v>
      </c>
      <c r="Y63" s="31">
        <v>0</v>
      </c>
      <c r="Z63" s="31">
        <v>1.8771825889999998</v>
      </c>
      <c r="AA63" s="31">
        <v>1.949681588851411</v>
      </c>
      <c r="AB63" s="31">
        <v>0.42396070399999997</v>
      </c>
      <c r="AC63" s="31">
        <v>0.43571014669052921</v>
      </c>
      <c r="AD63" s="31">
        <v>0.45614192499999995</v>
      </c>
      <c r="AE63" s="31">
        <v>0.47835378139172258</v>
      </c>
      <c r="AF63" s="29">
        <v>48.965848066844181</v>
      </c>
      <c r="AG63" s="31">
        <v>10.046607590916025</v>
      </c>
      <c r="AH63" s="33"/>
    </row>
    <row r="64" spans="1:34" s="57" customFormat="1" x14ac:dyDescent="0.2">
      <c r="A64" s="60" t="s">
        <v>91</v>
      </c>
      <c r="B64" s="44">
        <v>293</v>
      </c>
      <c r="C64" s="53">
        <v>293</v>
      </c>
      <c r="D64" s="44">
        <v>9855.7342399999998</v>
      </c>
      <c r="E64" s="44">
        <v>20.661344839999998</v>
      </c>
      <c r="F64" s="44">
        <v>14.167273129999998</v>
      </c>
      <c r="G64" s="44">
        <v>2.4293254489999998</v>
      </c>
      <c r="H64" s="44">
        <v>1.7488036650000003</v>
      </c>
      <c r="I64" s="54">
        <v>6.3647764054965811E-4</v>
      </c>
      <c r="J64" s="55">
        <v>14.579632135828936</v>
      </c>
      <c r="K64" s="55">
        <v>2.4293254981547987</v>
      </c>
      <c r="L64" s="55">
        <v>2.0385835267872179</v>
      </c>
      <c r="M64" s="46">
        <v>0.16464711411494154</v>
      </c>
      <c r="N64" s="56">
        <v>19.212188274885893</v>
      </c>
      <c r="O64" s="56">
        <v>9.2986145982576289</v>
      </c>
      <c r="P64" s="47">
        <v>0.46065487059034715</v>
      </c>
      <c r="Q64" s="46">
        <v>7.6044696075045534E-2</v>
      </c>
      <c r="R64" s="44">
        <v>0</v>
      </c>
      <c r="S64" s="47">
        <v>0.38351111989412767</v>
      </c>
      <c r="T64" s="46">
        <v>0</v>
      </c>
      <c r="U64" s="46">
        <v>0</v>
      </c>
      <c r="V64" s="47">
        <v>0</v>
      </c>
      <c r="W64" s="46">
        <v>3.3418697871898564E-2</v>
      </c>
      <c r="X64" s="47">
        <v>0.20794199999999999</v>
      </c>
      <c r="Y64" s="47">
        <v>0</v>
      </c>
      <c r="Z64" s="49">
        <v>0.80340294199999995</v>
      </c>
      <c r="AA64" s="47">
        <v>0.83443130872042093</v>
      </c>
      <c r="AB64" s="49">
        <v>0.19285949699999999</v>
      </c>
      <c r="AC64" s="47">
        <v>0.19820431218203582</v>
      </c>
      <c r="AD64" s="49">
        <v>0.19853248500000001</v>
      </c>
      <c r="AE64" s="47">
        <v>0.20820003539215443</v>
      </c>
      <c r="AF64" s="29">
        <v>20.373759659317308</v>
      </c>
      <c r="AG64" s="56">
        <v>9.8608100378219667</v>
      </c>
      <c r="AH64" s="55"/>
    </row>
    <row r="65" spans="1:39" s="57" customFormat="1" x14ac:dyDescent="0.2">
      <c r="A65" s="60" t="s">
        <v>92</v>
      </c>
      <c r="B65" s="44">
        <v>178</v>
      </c>
      <c r="C65" s="53">
        <v>178</v>
      </c>
      <c r="D65" s="44">
        <v>12061.328</v>
      </c>
      <c r="E65" s="44">
        <v>28.077343940000002</v>
      </c>
      <c r="F65" s="44">
        <v>19.587516185999998</v>
      </c>
      <c r="G65" s="44">
        <v>3.0663731789999997</v>
      </c>
      <c r="H65" s="44">
        <v>2.323155533</v>
      </c>
      <c r="I65" s="54">
        <v>8.6492925616512987E-4</v>
      </c>
      <c r="J65" s="55">
        <v>20.157639217228461</v>
      </c>
      <c r="K65" s="55">
        <v>3.0663732410447775</v>
      </c>
      <c r="L65" s="55">
        <v>2.7081065156267146</v>
      </c>
      <c r="M65" s="46">
        <v>0.21872143900648147</v>
      </c>
      <c r="N65" s="56">
        <v>26.150840412906433</v>
      </c>
      <c r="O65" s="56">
        <v>9.3138583438624316</v>
      </c>
      <c r="P65" s="47">
        <v>1.5692779124281639</v>
      </c>
      <c r="Q65" s="46">
        <v>8.3272536689236371E-2</v>
      </c>
      <c r="R65" s="44">
        <v>0</v>
      </c>
      <c r="S65" s="47">
        <v>0.4426610112489533</v>
      </c>
      <c r="T65" s="46">
        <v>0</v>
      </c>
      <c r="U65" s="46">
        <v>0</v>
      </c>
      <c r="V65" s="47">
        <v>0</v>
      </c>
      <c r="W65" s="46">
        <v>3.8184134254088245E-2</v>
      </c>
      <c r="X65" s="47">
        <v>0.30785240000000003</v>
      </c>
      <c r="Y65" s="47">
        <v>0</v>
      </c>
      <c r="Z65" s="49">
        <v>1.0737796469999998</v>
      </c>
      <c r="AA65" s="47">
        <v>1.11525028013099</v>
      </c>
      <c r="AB65" s="49">
        <v>0.23110120699999995</v>
      </c>
      <c r="AC65" s="47">
        <v>0.23750583450849339</v>
      </c>
      <c r="AD65" s="49">
        <v>0.25760943999999997</v>
      </c>
      <c r="AE65" s="47">
        <v>0.27015374599956815</v>
      </c>
      <c r="AF65" s="29">
        <v>28.592088407526877</v>
      </c>
      <c r="AG65" s="56">
        <v>10.183330897903613</v>
      </c>
      <c r="AH65" s="55"/>
    </row>
    <row r="66" spans="1:39" x14ac:dyDescent="0.2">
      <c r="A66" s="41"/>
      <c r="B66" s="50"/>
      <c r="C66" s="50"/>
      <c r="D66" s="50"/>
      <c r="E66" s="47"/>
      <c r="F66" s="47"/>
      <c r="G66" s="47"/>
      <c r="H66" s="47"/>
      <c r="I66" s="45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29">
        <v>0</v>
      </c>
      <c r="AG66" s="47"/>
      <c r="AH66" s="46"/>
    </row>
    <row r="67" spans="1:39" s="34" customFormat="1" x14ac:dyDescent="0.2">
      <c r="A67" s="61" t="s">
        <v>93</v>
      </c>
      <c r="B67" s="44">
        <v>236</v>
      </c>
      <c r="C67" s="28">
        <v>236</v>
      </c>
      <c r="D67" s="44">
        <v>116406.80233999998</v>
      </c>
      <c r="E67" s="44">
        <v>370.73345816999995</v>
      </c>
      <c r="F67" s="44">
        <v>246.59127459699997</v>
      </c>
      <c r="G67" s="44">
        <v>27.580860361000003</v>
      </c>
      <c r="H67" s="44">
        <v>30.999171983</v>
      </c>
      <c r="I67" s="30">
        <v>1.142053233011414E-2</v>
      </c>
      <c r="J67" s="55">
        <v>253.76867083308915</v>
      </c>
      <c r="K67" s="55">
        <v>27.580860919069178</v>
      </c>
      <c r="L67" s="55">
        <v>36.135789633416422</v>
      </c>
      <c r="M67" s="46">
        <v>2.9185232791433444</v>
      </c>
      <c r="N67" s="31">
        <v>320.40384466471812</v>
      </c>
      <c r="O67" s="31">
        <v>8.6424313102540857</v>
      </c>
      <c r="P67" s="31">
        <v>1.4975395520979122</v>
      </c>
      <c r="Q67" s="33">
        <v>1.3339572130908539</v>
      </c>
      <c r="R67" s="44">
        <v>0</v>
      </c>
      <c r="S67" s="31">
        <v>1.3064594656884772</v>
      </c>
      <c r="T67" s="46">
        <v>0</v>
      </c>
      <c r="U67" s="46">
        <v>0</v>
      </c>
      <c r="V67" s="31">
        <v>1.7220999764954503E-2</v>
      </c>
      <c r="W67" s="33">
        <v>0.60589179579845798</v>
      </c>
      <c r="X67" s="47">
        <v>0.57599370400000005</v>
      </c>
      <c r="Y67" s="31">
        <v>12.562305048626934</v>
      </c>
      <c r="Z67" s="49">
        <v>13.991958819000001</v>
      </c>
      <c r="AA67" s="47">
        <v>14.532344728332358</v>
      </c>
      <c r="AB67" s="49">
        <v>1.9390537299999997</v>
      </c>
      <c r="AC67" s="47">
        <v>1.9927917308560696</v>
      </c>
      <c r="AD67" s="49">
        <v>3.4976074099999992</v>
      </c>
      <c r="AE67" s="47">
        <v>3.6679235972383126</v>
      </c>
      <c r="AF67" s="29">
        <v>338.3032124437857</v>
      </c>
      <c r="AG67" s="31">
        <v>9.125240924131985</v>
      </c>
      <c r="AH67" s="33"/>
    </row>
    <row r="68" spans="1:39" x14ac:dyDescent="0.2">
      <c r="A68" s="41"/>
      <c r="B68" s="50"/>
      <c r="C68" s="50"/>
      <c r="D68" s="50"/>
      <c r="E68" s="47"/>
      <c r="F68" s="47"/>
      <c r="G68" s="47"/>
      <c r="H68" s="47"/>
      <c r="I68" s="45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29">
        <v>0</v>
      </c>
      <c r="AG68" s="47"/>
      <c r="AH68" s="46"/>
    </row>
    <row r="69" spans="1:39" s="34" customFormat="1" x14ac:dyDescent="0.2">
      <c r="A69" s="61" t="s">
        <v>94</v>
      </c>
      <c r="B69" s="62">
        <v>4898</v>
      </c>
      <c r="C69" s="28">
        <v>4898</v>
      </c>
      <c r="D69" s="62">
        <v>115699.98</v>
      </c>
      <c r="E69" s="31">
        <v>169.85714084000006</v>
      </c>
      <c r="F69" s="31">
        <v>127.26631549500003</v>
      </c>
      <c r="G69" s="31">
        <v>17.080319673999998</v>
      </c>
      <c r="H69" s="31">
        <v>13.619118844000001</v>
      </c>
      <c r="I69" s="30">
        <v>5.2324896113758587E-3</v>
      </c>
      <c r="J69" s="31">
        <v>130.97058595350498</v>
      </c>
      <c r="K69" s="31">
        <v>17.080320019601981</v>
      </c>
      <c r="L69" s="31">
        <v>15.875830935393068</v>
      </c>
      <c r="M69" s="31">
        <v>1.2822186156917841</v>
      </c>
      <c r="N69" s="31">
        <v>165.20895552419182</v>
      </c>
      <c r="O69" s="31">
        <v>9.7263473709246835</v>
      </c>
      <c r="P69" s="31">
        <v>0.75218688242747933</v>
      </c>
      <c r="Q69" s="31">
        <v>6.2707172753981286</v>
      </c>
      <c r="R69" s="31">
        <v>0</v>
      </c>
      <c r="S69" s="31">
        <v>1.1767233017595868</v>
      </c>
      <c r="T69" s="31">
        <v>0</v>
      </c>
      <c r="U69" s="31">
        <v>0</v>
      </c>
      <c r="V69" s="31">
        <v>0</v>
      </c>
      <c r="W69" s="31">
        <v>0.12099872858471772</v>
      </c>
      <c r="X69" s="31">
        <v>0.31639229999999996</v>
      </c>
      <c r="Y69" s="31">
        <v>0</v>
      </c>
      <c r="Z69" s="31">
        <v>0.92397660399999992</v>
      </c>
      <c r="AA69" s="31">
        <v>0.95966166738628911</v>
      </c>
      <c r="AB69" s="31">
        <v>0.226911642</v>
      </c>
      <c r="AC69" s="31">
        <v>0.23320016192257492</v>
      </c>
      <c r="AD69" s="31">
        <v>0.175109564</v>
      </c>
      <c r="AE69" s="31">
        <v>0.1836365339521375</v>
      </c>
      <c r="AF69" s="29">
        <v>173.84597401236172</v>
      </c>
      <c r="AG69" s="31">
        <v>10.234834588209571</v>
      </c>
      <c r="AH69" s="33"/>
    </row>
    <row r="70" spans="1:39" s="57" customFormat="1" x14ac:dyDescent="0.2">
      <c r="A70" s="60" t="s">
        <v>95</v>
      </c>
      <c r="B70" s="44">
        <v>4673</v>
      </c>
      <c r="C70" s="53">
        <v>4673</v>
      </c>
      <c r="D70" s="44">
        <v>22475.140000000003</v>
      </c>
      <c r="E70" s="44">
        <v>21.012052720000007</v>
      </c>
      <c r="F70" s="44">
        <v>17.112162528000002</v>
      </c>
      <c r="G70" s="44">
        <v>3.317306114</v>
      </c>
      <c r="H70" s="44">
        <v>1.7163839989999994</v>
      </c>
      <c r="I70" s="54">
        <v>6.4728128018266167E-4</v>
      </c>
      <c r="J70" s="55">
        <v>17.610236805447723</v>
      </c>
      <c r="K70" s="55">
        <v>3.3173061811221372</v>
      </c>
      <c r="L70" s="55">
        <v>2.0007918647646283</v>
      </c>
      <c r="M70" s="46">
        <v>0.1615948535585969</v>
      </c>
      <c r="N70" s="56">
        <v>23.089929704893088</v>
      </c>
      <c r="O70" s="32">
        <v>10.988897663918046</v>
      </c>
      <c r="P70" s="47">
        <v>0.14761236349420587</v>
      </c>
      <c r="Q70" s="46">
        <v>-0.65672226430367209</v>
      </c>
      <c r="R70" s="44">
        <v>0</v>
      </c>
      <c r="S70" s="47">
        <v>8.3152025659668657E-2</v>
      </c>
      <c r="T70" s="46">
        <v>0</v>
      </c>
      <c r="U70" s="46">
        <v>0</v>
      </c>
      <c r="V70" s="47">
        <v>0</v>
      </c>
      <c r="W70" s="46">
        <v>9.1963814155632942E-2</v>
      </c>
      <c r="X70" s="47">
        <v>1.96396E-2</v>
      </c>
      <c r="Y70" s="47">
        <v>0</v>
      </c>
      <c r="Z70" s="49">
        <v>0.31298978899999996</v>
      </c>
      <c r="AA70" s="47">
        <v>0.32507782284346975</v>
      </c>
      <c r="AB70" s="49">
        <v>6.0918693999999995E-2</v>
      </c>
      <c r="AC70" s="47">
        <v>6.2606965335484169E-2</v>
      </c>
      <c r="AD70" s="49">
        <v>5.7380917999999996E-2</v>
      </c>
      <c r="AE70" s="47">
        <v>6.0175084991427527E-2</v>
      </c>
      <c r="AF70" s="29">
        <v>22.775575243898924</v>
      </c>
      <c r="AG70" s="56">
        <v>10.839290928591826</v>
      </c>
      <c r="AH70" s="55"/>
    </row>
    <row r="71" spans="1:39" s="57" customFormat="1" x14ac:dyDescent="0.2">
      <c r="A71" s="60" t="s">
        <v>96</v>
      </c>
      <c r="B71" s="44">
        <v>225</v>
      </c>
      <c r="C71" s="53">
        <v>225</v>
      </c>
      <c r="D71" s="44">
        <v>93224.84</v>
      </c>
      <c r="E71" s="44">
        <v>148.84508812000004</v>
      </c>
      <c r="F71" s="44">
        <v>110.15415296700003</v>
      </c>
      <c r="G71" s="44">
        <v>13.763013559999999</v>
      </c>
      <c r="H71" s="44">
        <v>11.902734845000001</v>
      </c>
      <c r="I71" s="54">
        <v>4.5852083311931973E-3</v>
      </c>
      <c r="J71" s="55">
        <v>113.36034914805727</v>
      </c>
      <c r="K71" s="55">
        <v>13.763013838479843</v>
      </c>
      <c r="L71" s="55">
        <v>13.875039070628439</v>
      </c>
      <c r="M71" s="46">
        <v>1.1206237621331872</v>
      </c>
      <c r="N71" s="56">
        <v>142.11902581929874</v>
      </c>
      <c r="O71" s="32">
        <v>9.5481166099832127</v>
      </c>
      <c r="P71" s="47">
        <v>0.60457451893327352</v>
      </c>
      <c r="Q71" s="46">
        <v>6.9274395397018012</v>
      </c>
      <c r="R71" s="44">
        <v>0</v>
      </c>
      <c r="S71" s="47">
        <v>1.0935712760999181</v>
      </c>
      <c r="T71" s="46">
        <v>0</v>
      </c>
      <c r="U71" s="46">
        <v>0</v>
      </c>
      <c r="V71" s="47">
        <v>0</v>
      </c>
      <c r="W71" s="46">
        <v>2.903491442908477E-2</v>
      </c>
      <c r="X71" s="47">
        <v>0.29675269999999998</v>
      </c>
      <c r="Y71" s="47">
        <v>0</v>
      </c>
      <c r="Z71" s="49">
        <v>0.61098681499999996</v>
      </c>
      <c r="AA71" s="47">
        <v>0.63458384454281935</v>
      </c>
      <c r="AB71" s="49">
        <v>0.165992948</v>
      </c>
      <c r="AC71" s="47">
        <v>0.17059319658709077</v>
      </c>
      <c r="AD71" s="49">
        <v>0.11772864599999999</v>
      </c>
      <c r="AE71" s="47">
        <v>0.12346144896070997</v>
      </c>
      <c r="AF71" s="29">
        <v>151.07039876846281</v>
      </c>
      <c r="AG71" s="56">
        <v>10.149505145018203</v>
      </c>
      <c r="AH71" s="55"/>
    </row>
    <row r="72" spans="1:39" x14ac:dyDescent="0.2">
      <c r="A72" s="41"/>
      <c r="B72" s="50"/>
      <c r="C72" s="50"/>
      <c r="D72" s="50"/>
      <c r="E72" s="47"/>
      <c r="F72" s="47"/>
      <c r="G72" s="47"/>
      <c r="H72" s="47"/>
      <c r="I72" s="45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29">
        <v>0</v>
      </c>
      <c r="AG72" s="47"/>
      <c r="AH72" s="46"/>
    </row>
    <row r="73" spans="1:39" s="34" customFormat="1" x14ac:dyDescent="0.2">
      <c r="A73" s="61" t="s">
        <v>97</v>
      </c>
      <c r="B73" s="62">
        <v>0</v>
      </c>
      <c r="C73" s="28">
        <v>0</v>
      </c>
      <c r="D73" s="62">
        <v>0</v>
      </c>
      <c r="E73" s="31">
        <v>0</v>
      </c>
      <c r="F73" s="31">
        <v>0</v>
      </c>
      <c r="G73" s="31">
        <v>0</v>
      </c>
      <c r="H73" s="31">
        <v>0</v>
      </c>
      <c r="I73" s="30">
        <v>0</v>
      </c>
      <c r="J73" s="55">
        <v>0</v>
      </c>
      <c r="K73" s="55">
        <v>0</v>
      </c>
      <c r="L73" s="55">
        <v>0</v>
      </c>
      <c r="M73" s="55">
        <v>0</v>
      </c>
      <c r="N73" s="31">
        <v>0</v>
      </c>
      <c r="O73" s="31"/>
      <c r="P73" s="31">
        <v>0</v>
      </c>
      <c r="Q73" s="33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46">
        <v>0</v>
      </c>
      <c r="X73" s="47">
        <v>0</v>
      </c>
      <c r="Y73" s="31">
        <v>0</v>
      </c>
      <c r="Z73" s="31">
        <v>0</v>
      </c>
      <c r="AA73" s="31"/>
      <c r="AB73" s="31">
        <v>0</v>
      </c>
      <c r="AC73" s="47">
        <v>0</v>
      </c>
      <c r="AD73" s="31">
        <v>0</v>
      </c>
      <c r="AE73" s="31"/>
      <c r="AF73" s="29">
        <v>0</v>
      </c>
      <c r="AG73" s="31"/>
      <c r="AH73" s="33"/>
    </row>
    <row r="74" spans="1:39" x14ac:dyDescent="0.2">
      <c r="A74" s="41"/>
      <c r="B74" s="42"/>
      <c r="C74" s="43"/>
      <c r="D74" s="42"/>
      <c r="E74" s="56"/>
      <c r="F74" s="56"/>
      <c r="G74" s="56"/>
      <c r="H74" s="56"/>
      <c r="I74" s="45"/>
      <c r="J74" s="55">
        <v>0</v>
      </c>
      <c r="K74" s="47"/>
      <c r="L74" s="47"/>
      <c r="M74" s="47"/>
      <c r="N74" s="47"/>
      <c r="O74" s="47"/>
      <c r="P74" s="56"/>
      <c r="Q74" s="47"/>
      <c r="R74" s="56"/>
      <c r="S74" s="56"/>
      <c r="T74" s="47"/>
      <c r="U74" s="47"/>
      <c r="V74" s="56"/>
      <c r="W74" s="47"/>
      <c r="X74" s="56"/>
      <c r="Y74" s="56"/>
      <c r="Z74" s="56"/>
      <c r="AA74" s="56"/>
      <c r="AB74" s="56"/>
      <c r="AC74" s="56"/>
      <c r="AD74" s="56"/>
      <c r="AE74" s="56"/>
      <c r="AF74" s="29">
        <v>0</v>
      </c>
      <c r="AG74" s="47"/>
      <c r="AH74" s="46"/>
    </row>
    <row r="75" spans="1:39" x14ac:dyDescent="0.2">
      <c r="A75" s="61" t="s">
        <v>98</v>
      </c>
      <c r="B75" s="62">
        <v>257</v>
      </c>
      <c r="C75" s="62">
        <v>257</v>
      </c>
      <c r="D75" s="62">
        <v>6260.54</v>
      </c>
      <c r="E75" s="62">
        <v>6.3738200799999971</v>
      </c>
      <c r="F75" s="62">
        <v>3.7968631409999998</v>
      </c>
      <c r="G75" s="62">
        <v>0.38521267299999995</v>
      </c>
      <c r="H75" s="62">
        <v>0.31952224400000012</v>
      </c>
      <c r="I75" s="30">
        <v>1.9634704310014466E-4</v>
      </c>
      <c r="J75" s="55">
        <v>3.9073763424978871</v>
      </c>
      <c r="K75" s="55">
        <v>0.38521268079436588</v>
      </c>
      <c r="L75" s="55">
        <v>0.37246764522333387</v>
      </c>
      <c r="M75" s="46">
        <v>3.0082516650106746E-2</v>
      </c>
      <c r="N75" s="31">
        <v>4.6951391851656936</v>
      </c>
      <c r="O75" s="31"/>
      <c r="P75" s="31">
        <v>1.2805866285488462E-2</v>
      </c>
      <c r="Q75" s="68">
        <v>-3.0397343267944524E-2</v>
      </c>
      <c r="R75" s="62">
        <v>6.1170847000000007E-2</v>
      </c>
      <c r="S75" s="31">
        <v>2.6828761037943138E-2</v>
      </c>
      <c r="T75" s="31">
        <v>0</v>
      </c>
      <c r="U75" s="31">
        <v>0</v>
      </c>
      <c r="V75" s="31">
        <v>3.6492367464360205E-5</v>
      </c>
      <c r="W75" s="46">
        <v>8.1647837407105225E-3</v>
      </c>
      <c r="X75" s="47">
        <v>1.99376E-2</v>
      </c>
      <c r="Y75" s="31">
        <v>2.662030418041136E-2</v>
      </c>
      <c r="Z75" s="31">
        <v>2.1039293000000004E-2</v>
      </c>
      <c r="AA75" s="47">
        <v>2.1851855245686162E-2</v>
      </c>
      <c r="AB75" s="31">
        <v>6.8721500000000005E-3</v>
      </c>
      <c r="AC75" s="47">
        <v>7.0626014541652453E-3</v>
      </c>
      <c r="AD75" s="31">
        <v>5.2598220000000008E-3</v>
      </c>
      <c r="AE75" s="47">
        <v>5.5159493246479674E-3</v>
      </c>
      <c r="AF75" s="29">
        <v>4.82</v>
      </c>
      <c r="AG75" s="31"/>
      <c r="AH75" s="33"/>
    </row>
    <row r="76" spans="1:39" x14ac:dyDescent="0.2">
      <c r="A76" s="41" t="s">
        <v>99</v>
      </c>
      <c r="B76" s="44">
        <v>243</v>
      </c>
      <c r="C76" s="44">
        <v>243</v>
      </c>
      <c r="D76" s="44">
        <v>4668.54</v>
      </c>
      <c r="E76" s="44">
        <v>5.1099000099999969</v>
      </c>
      <c r="F76" s="44">
        <v>3.0382441529999999</v>
      </c>
      <c r="G76" s="44">
        <v>0.19906180100000001</v>
      </c>
      <c r="H76" s="44">
        <v>0.25835139700000009</v>
      </c>
      <c r="I76" s="30"/>
      <c r="J76" s="55">
        <v>3.1266766499879832</v>
      </c>
      <c r="K76" s="55"/>
      <c r="L76" s="55"/>
      <c r="M76" s="46"/>
      <c r="N76" s="31"/>
      <c r="O76" s="31"/>
      <c r="P76" s="31"/>
      <c r="Q76" s="68"/>
      <c r="R76" s="44">
        <v>0</v>
      </c>
      <c r="S76" s="31"/>
      <c r="T76" s="31"/>
      <c r="U76" s="31"/>
      <c r="V76" s="31"/>
      <c r="W76" s="46"/>
      <c r="X76" s="47"/>
      <c r="Y76" s="31">
        <v>6.9823079575551301E-4</v>
      </c>
      <c r="Z76" s="49">
        <v>8.0845726000000007E-2</v>
      </c>
      <c r="AA76" s="47"/>
      <c r="AB76" s="49">
        <v>3.0249221000000003E-2</v>
      </c>
      <c r="AC76" s="47"/>
      <c r="AD76" s="49">
        <v>1.9888282E-2</v>
      </c>
      <c r="AE76" s="47"/>
      <c r="AF76" s="29">
        <v>6.9823079575551301E-4</v>
      </c>
      <c r="AG76" s="31"/>
      <c r="AH76" s="33"/>
    </row>
    <row r="77" spans="1:39" x14ac:dyDescent="0.2">
      <c r="A77" s="41" t="s">
        <v>100</v>
      </c>
      <c r="B77" s="44">
        <v>14</v>
      </c>
      <c r="C77" s="44">
        <v>14</v>
      </c>
      <c r="D77" s="44">
        <v>1592</v>
      </c>
      <c r="E77" s="44">
        <v>1.2639200700000002</v>
      </c>
      <c r="F77" s="44">
        <v>0.75861898799999994</v>
      </c>
      <c r="G77" s="44">
        <v>0.18615087199999997</v>
      </c>
      <c r="H77" s="44">
        <v>6.1170847000000007E-2</v>
      </c>
      <c r="I77" s="45"/>
      <c r="J77" s="55">
        <v>0.78069969250990401</v>
      </c>
      <c r="K77" s="47"/>
      <c r="L77" s="47"/>
      <c r="M77" s="47"/>
      <c r="N77" s="47"/>
      <c r="O77" s="47"/>
      <c r="P77" s="47"/>
      <c r="Q77" s="47"/>
      <c r="R77" s="44">
        <v>6.1170847000000007E-2</v>
      </c>
      <c r="S77" s="47"/>
      <c r="T77" s="47"/>
      <c r="U77" s="47"/>
      <c r="V77" s="47"/>
      <c r="W77" s="47"/>
      <c r="X77" s="47"/>
      <c r="Y77" s="31">
        <v>2.5922073384655846E-2</v>
      </c>
      <c r="Z77" s="44">
        <v>7.6409209999999993E-3</v>
      </c>
      <c r="AA77" s="47"/>
      <c r="AB77" s="44">
        <v>2.4988969999999999E-3</v>
      </c>
      <c r="AC77" s="47"/>
      <c r="AD77" s="44">
        <v>1.9102299999999995E-3</v>
      </c>
      <c r="AE77" s="47"/>
      <c r="AF77" s="29">
        <v>2.5922073384655846E-2</v>
      </c>
      <c r="AG77" s="47"/>
      <c r="AH77" s="46"/>
    </row>
    <row r="78" spans="1:39" s="34" customFormat="1" x14ac:dyDescent="0.2">
      <c r="A78" s="61" t="s">
        <v>101</v>
      </c>
      <c r="B78" s="69"/>
      <c r="C78" s="69"/>
      <c r="D78" s="69"/>
      <c r="E78" s="47">
        <v>1878.27</v>
      </c>
      <c r="F78" s="47"/>
      <c r="G78" s="47"/>
      <c r="H78" s="47"/>
      <c r="I78" s="30">
        <v>5.7860553955848229E-2</v>
      </c>
      <c r="J78" s="70">
        <v>1142.5646999999999</v>
      </c>
      <c r="K78" s="70"/>
      <c r="L78" s="70">
        <v>0</v>
      </c>
      <c r="M78" s="46">
        <v>0</v>
      </c>
      <c r="N78" s="31">
        <v>1142.5646999999999</v>
      </c>
      <c r="O78" s="31">
        <v>6.0830695267453558</v>
      </c>
      <c r="P78" s="31"/>
      <c r="Q78" s="70">
        <v>0</v>
      </c>
      <c r="R78" s="31"/>
      <c r="S78" s="31"/>
      <c r="T78" s="70">
        <v>0</v>
      </c>
      <c r="U78" s="70">
        <v>0</v>
      </c>
      <c r="V78" s="31"/>
      <c r="W78" s="70"/>
      <c r="X78" s="31"/>
      <c r="Y78" s="31"/>
      <c r="Z78" s="31"/>
      <c r="AA78" s="31"/>
      <c r="AB78" s="31"/>
      <c r="AC78" s="31"/>
      <c r="AD78" s="31"/>
      <c r="AE78" s="31"/>
      <c r="AF78" s="29">
        <v>1142.5646999999999</v>
      </c>
      <c r="AG78" s="31">
        <v>6.0830695267453558</v>
      </c>
      <c r="AH78" s="33"/>
    </row>
    <row r="79" spans="1:39" x14ac:dyDescent="0.2">
      <c r="A79" s="41"/>
      <c r="B79" s="42"/>
      <c r="C79" s="43"/>
      <c r="D79" s="42"/>
      <c r="E79" s="41"/>
      <c r="F79" s="47"/>
      <c r="G79" s="47"/>
      <c r="H79" s="47"/>
      <c r="I79" s="45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29">
        <v>0</v>
      </c>
      <c r="AG79" s="47"/>
      <c r="AH79" s="46"/>
    </row>
    <row r="80" spans="1:39" s="34" customFormat="1" x14ac:dyDescent="0.2">
      <c r="A80" s="61" t="s">
        <v>102</v>
      </c>
      <c r="B80" s="62">
        <v>5220837</v>
      </c>
      <c r="C80" s="28">
        <v>5220837</v>
      </c>
      <c r="D80" s="62">
        <v>19764559.018000003</v>
      </c>
      <c r="E80" s="31">
        <v>32462.012054589995</v>
      </c>
      <c r="F80" s="31">
        <v>19806.839739068004</v>
      </c>
      <c r="G80" s="31">
        <v>2849.4713423439989</v>
      </c>
      <c r="H80" s="31">
        <v>2431.9662834789997</v>
      </c>
      <c r="I80" s="71">
        <v>0.99999969194762228</v>
      </c>
      <c r="J80" s="31">
        <v>21525.911199999991</v>
      </c>
      <c r="K80" s="31">
        <v>2849.4714000000008</v>
      </c>
      <c r="L80" s="31">
        <v>2834.9474000000005</v>
      </c>
      <c r="M80" s="31">
        <v>228.96580000000006</v>
      </c>
      <c r="N80" s="72">
        <v>27439.295799999996</v>
      </c>
      <c r="O80" s="31">
        <v>8.4527403150046556</v>
      </c>
      <c r="P80" s="72">
        <f>35.3546058662855+0.01</f>
        <v>35.364605866285501</v>
      </c>
      <c r="Q80" s="72">
        <v>-522.49850000000015</v>
      </c>
      <c r="R80" s="31">
        <v>0</v>
      </c>
      <c r="S80" s="31">
        <v>48.567199999999993</v>
      </c>
      <c r="T80" s="31">
        <v>0</v>
      </c>
      <c r="U80" s="31">
        <v>0</v>
      </c>
      <c r="V80" s="31">
        <f>'[1]F2.1 (3)'!Z80</f>
        <v>0.36880000000000002</v>
      </c>
      <c r="W80" s="31">
        <v>27.755199999999988</v>
      </c>
      <c r="X80" s="31">
        <v>25.542947258000002</v>
      </c>
      <c r="Y80" s="31">
        <v>260.02170000000001</v>
      </c>
      <c r="Z80" s="31">
        <v>736.46630494499993</v>
      </c>
      <c r="AA80" s="31">
        <v>764.90949999999987</v>
      </c>
      <c r="AB80" s="31">
        <v>95.15764682199999</v>
      </c>
      <c r="AC80" s="31">
        <v>97.794799999999981</v>
      </c>
      <c r="AD80" s="31">
        <v>120.06073579700001</v>
      </c>
      <c r="AE80" s="31">
        <v>125.90710000000001</v>
      </c>
      <c r="AF80" s="73">
        <f>27314.3954+0.01</f>
        <v>27314.4054</v>
      </c>
      <c r="AG80" s="31">
        <v>8.4142644507650406</v>
      </c>
      <c r="AH80" s="33"/>
      <c r="AJ80" s="74"/>
      <c r="AK80" s="75"/>
      <c r="AL80" s="76"/>
      <c r="AM80" s="76"/>
    </row>
    <row r="81" spans="1:34" s="34" customFormat="1" x14ac:dyDescent="0.2">
      <c r="A81" s="42"/>
      <c r="B81" s="42"/>
      <c r="C81" s="42"/>
      <c r="D81" s="42"/>
      <c r="E81" s="56"/>
      <c r="F81" s="56"/>
      <c r="G81" s="56"/>
      <c r="H81" s="56"/>
      <c r="I81" s="77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42"/>
    </row>
    <row r="82" spans="1:34" x14ac:dyDescent="0.2">
      <c r="A82" s="41"/>
      <c r="B82" s="78"/>
      <c r="C82" s="78"/>
      <c r="D82" s="78">
        <v>0</v>
      </c>
      <c r="E82" s="78"/>
      <c r="F82" s="78"/>
      <c r="G82" s="78"/>
      <c r="H82" s="78"/>
      <c r="I82" s="41"/>
      <c r="J82" s="41"/>
      <c r="K82" s="66"/>
      <c r="L82" s="41"/>
      <c r="M82" s="41"/>
      <c r="N82" s="79"/>
      <c r="O82" s="46"/>
      <c r="P82" s="41"/>
      <c r="Q82" s="80"/>
      <c r="R82" s="41"/>
      <c r="S82" s="41"/>
      <c r="T82" s="41"/>
      <c r="U82" s="41"/>
      <c r="V82" s="41"/>
      <c r="W82" s="81"/>
      <c r="X82" s="46"/>
      <c r="Y82" s="82"/>
      <c r="Z82" s="82"/>
      <c r="AA82" s="82"/>
      <c r="AB82" s="82"/>
      <c r="AC82" s="82"/>
      <c r="AD82" s="82"/>
      <c r="AE82" s="82"/>
      <c r="AF82" s="82"/>
      <c r="AG82" s="41"/>
      <c r="AH82" s="41"/>
    </row>
    <row r="83" spans="1:34" ht="17" x14ac:dyDescent="0.2">
      <c r="A83" s="83" t="s">
        <v>103</v>
      </c>
      <c r="B83" s="84">
        <f>AF80-0.01</f>
        <v>27314.395400000001</v>
      </c>
      <c r="C83" s="50"/>
      <c r="D83" s="78"/>
      <c r="E83" s="78"/>
      <c r="F83" s="78"/>
      <c r="G83" s="78"/>
      <c r="H83" s="78"/>
      <c r="I83" s="41"/>
      <c r="J83" s="79"/>
      <c r="K83" s="66"/>
      <c r="L83" s="66"/>
      <c r="M83" s="66"/>
      <c r="N83" s="46"/>
      <c r="O83" s="46">
        <v>27314.395399999994</v>
      </c>
      <c r="P83" s="66"/>
      <c r="Q83" s="66"/>
      <c r="R83" s="66"/>
      <c r="S83" s="66"/>
      <c r="T83" s="41"/>
      <c r="U83" s="41"/>
      <c r="V83" s="66"/>
      <c r="W83" s="66"/>
      <c r="X83" s="66"/>
      <c r="Y83" s="82"/>
      <c r="Z83" s="82"/>
      <c r="AA83" s="82"/>
      <c r="AB83" s="82"/>
      <c r="AC83" s="82"/>
      <c r="AD83" s="82"/>
      <c r="AE83" s="82"/>
      <c r="AF83" s="85"/>
      <c r="AG83" s="41"/>
      <c r="AH83" s="41"/>
    </row>
    <row r="84" spans="1:34" ht="17" x14ac:dyDescent="0.2">
      <c r="A84" s="83" t="s">
        <v>104</v>
      </c>
      <c r="B84" s="86">
        <f>'[1]F2.4 '!D28</f>
        <v>13.877599999999999</v>
      </c>
      <c r="C84" s="78"/>
      <c r="D84" s="78"/>
      <c r="E84" s="78"/>
      <c r="F84" s="78"/>
      <c r="G84" s="78"/>
      <c r="H84" s="78"/>
      <c r="I84" s="41"/>
      <c r="J84" s="79"/>
      <c r="K84" s="79"/>
      <c r="L84" s="41"/>
      <c r="M84" s="41"/>
      <c r="N84" s="41"/>
      <c r="O84" s="46"/>
      <c r="P84" s="41"/>
      <c r="Q84" s="80"/>
      <c r="R84" s="41"/>
      <c r="S84" s="41"/>
      <c r="T84" s="41"/>
      <c r="U84" s="41"/>
      <c r="V84" s="46"/>
      <c r="W84" s="81"/>
      <c r="X84" s="41"/>
      <c r="Y84" s="82"/>
      <c r="Z84" s="82"/>
      <c r="AA84" s="82"/>
      <c r="AB84" s="82"/>
      <c r="AC84" s="82"/>
      <c r="AD84" s="82"/>
      <c r="AE84" s="82"/>
      <c r="AF84" s="80"/>
      <c r="AG84" s="41"/>
      <c r="AH84" s="41"/>
    </row>
    <row r="85" spans="1:34" ht="17" x14ac:dyDescent="0.2">
      <c r="A85" s="83" t="s">
        <v>105</v>
      </c>
      <c r="B85" s="86">
        <f>'[1]F2.4 '!D29</f>
        <v>25.543400000000002</v>
      </c>
      <c r="C85" s="78"/>
      <c r="D85" s="78"/>
      <c r="E85" s="78"/>
      <c r="F85" s="78"/>
      <c r="G85" s="78"/>
      <c r="H85" s="78"/>
      <c r="I85" s="41"/>
      <c r="J85" s="41"/>
      <c r="K85" s="82"/>
      <c r="L85" s="41"/>
      <c r="M85" s="41"/>
      <c r="N85" s="46"/>
      <c r="O85" s="46"/>
      <c r="P85" s="41"/>
      <c r="Q85" s="80"/>
      <c r="R85" s="41"/>
      <c r="S85" s="41"/>
      <c r="T85" s="41"/>
      <c r="U85" s="41"/>
      <c r="V85" s="41"/>
      <c r="W85" s="81"/>
      <c r="X85" s="41"/>
      <c r="Y85" s="82"/>
      <c r="Z85" s="82"/>
      <c r="AA85" s="82"/>
      <c r="AB85" s="82"/>
      <c r="AC85" s="82"/>
      <c r="AD85" s="82"/>
      <c r="AE85" s="82"/>
      <c r="AF85" s="82"/>
      <c r="AG85" s="41"/>
      <c r="AH85" s="41"/>
    </row>
    <row r="86" spans="1:34" ht="17" x14ac:dyDescent="0.2">
      <c r="A86" s="83" t="s">
        <v>106</v>
      </c>
      <c r="B86" s="86">
        <f>'[1]F 2.2 '!L32</f>
        <v>3.6567204729757852</v>
      </c>
      <c r="C86" s="78"/>
      <c r="D86" s="78"/>
      <c r="E86" s="78"/>
      <c r="F86" s="78"/>
      <c r="G86" s="78"/>
      <c r="H86" s="78"/>
      <c r="I86" s="41"/>
      <c r="J86" s="41"/>
      <c r="K86" s="82"/>
      <c r="L86" s="41"/>
      <c r="M86" s="41"/>
      <c r="N86" s="41"/>
      <c r="O86" s="46"/>
      <c r="P86" s="41"/>
      <c r="Q86" s="80"/>
      <c r="R86" s="41"/>
      <c r="S86" s="41"/>
      <c r="T86" s="41"/>
      <c r="U86" s="41"/>
      <c r="V86" s="41"/>
      <c r="W86" s="81"/>
      <c r="X86" s="41"/>
      <c r="Y86" s="82"/>
      <c r="Z86" s="82"/>
      <c r="AA86" s="82"/>
      <c r="AB86" s="82"/>
      <c r="AC86" s="82"/>
      <c r="AD86" s="82"/>
      <c r="AE86" s="82"/>
      <c r="AF86" s="82"/>
      <c r="AG86" s="41"/>
      <c r="AH86" s="41"/>
    </row>
    <row r="87" spans="1:34" ht="17" x14ac:dyDescent="0.2">
      <c r="A87" s="83" t="s">
        <v>107</v>
      </c>
      <c r="B87" s="86">
        <f>Y80</f>
        <v>260.02170000000001</v>
      </c>
      <c r="C87" s="78"/>
      <c r="D87" s="78"/>
      <c r="E87" s="78"/>
      <c r="F87" s="78"/>
      <c r="G87" s="78"/>
      <c r="H87" s="78"/>
      <c r="I87" s="41"/>
      <c r="J87" s="41"/>
      <c r="K87" s="82"/>
      <c r="L87" s="41"/>
      <c r="M87" s="41"/>
      <c r="N87" s="41"/>
      <c r="O87" s="46"/>
      <c r="P87" s="41"/>
      <c r="Q87" s="80"/>
      <c r="R87" s="41"/>
      <c r="S87" s="41"/>
      <c r="T87" s="41"/>
      <c r="U87" s="41"/>
      <c r="V87" s="41"/>
      <c r="W87" s="81"/>
      <c r="X87" s="41"/>
      <c r="Y87" s="82"/>
      <c r="Z87" s="82"/>
      <c r="AA87" s="82"/>
      <c r="AB87" s="82"/>
      <c r="AC87" s="82"/>
      <c r="AD87" s="82"/>
      <c r="AE87" s="82"/>
      <c r="AF87" s="82"/>
      <c r="AG87" s="41"/>
      <c r="AH87" s="41"/>
    </row>
    <row r="88" spans="1:34" ht="17" x14ac:dyDescent="0.2">
      <c r="A88" s="87" t="s">
        <v>108</v>
      </c>
      <c r="B88" s="88">
        <f>B83-B84-B85-B86-B87</f>
        <v>27011.295979527025</v>
      </c>
      <c r="C88" s="78"/>
      <c r="D88" s="78"/>
      <c r="E88" s="78"/>
      <c r="F88" s="78"/>
      <c r="G88" s="78"/>
      <c r="H88" s="78"/>
      <c r="I88" s="41"/>
      <c r="J88" s="41"/>
      <c r="K88" s="82"/>
      <c r="L88" s="41"/>
      <c r="M88" s="41"/>
      <c r="N88" s="41"/>
      <c r="O88" s="46"/>
      <c r="P88" s="41"/>
      <c r="Q88" s="80"/>
      <c r="R88" s="41"/>
      <c r="S88" s="41"/>
      <c r="T88" s="41"/>
      <c r="U88" s="41"/>
      <c r="V88" s="41"/>
      <c r="W88" s="81"/>
      <c r="X88" s="41"/>
      <c r="Y88" s="82"/>
      <c r="Z88" s="82"/>
      <c r="AA88" s="82"/>
      <c r="AB88" s="82"/>
      <c r="AC88" s="82"/>
      <c r="AD88" s="82"/>
      <c r="AE88" s="82"/>
      <c r="AF88" s="82"/>
      <c r="AG88" s="41"/>
      <c r="AH88" s="41"/>
    </row>
    <row r="90" spans="1:34" x14ac:dyDescent="0.2">
      <c r="A90" s="89" t="s">
        <v>109</v>
      </c>
    </row>
  </sheetData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F2.1 Final</vt:lpstr>
      <vt:lpstr>'F2.1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2025-07-03T09:10:42Z</dcterms:created>
  <dcterms:modified xsi:type="dcterms:W3CDTF">2025-07-03T09:27:51Z</dcterms:modified>
</cp:coreProperties>
</file>