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3-24/"/>
    </mc:Choice>
  </mc:AlternateContent>
  <xr:revisionPtr revIDLastSave="0" documentId="8_{455364B8-BE16-E344-A2DC-DFDB54247840}" xr6:coauthVersionLast="47" xr6:coauthVersionMax="47" xr10:uidLastSave="{00000000-0000-0000-0000-000000000000}"/>
  <bookViews>
    <workbookView xWindow="0" yWindow="740" windowWidth="29400" windowHeight="18380" xr2:uid="{898B7253-0EBA-C242-852C-5282AA8E4C3A}"/>
  </bookViews>
  <sheets>
    <sheet name="F7.1" sheetId="1" r:id="rId1"/>
  </sheets>
  <externalReferences>
    <externalReference r:id="rId2"/>
  </externalReferences>
  <definedNames>
    <definedName name="__________________SCH6">#REF!</definedName>
    <definedName name="_________________SCH6">#REF!</definedName>
    <definedName name="________________SCH6">#REF!</definedName>
    <definedName name="_______________SCH6">#REF!</definedName>
    <definedName name="______________SCH6">#REF!</definedName>
    <definedName name="_____________SCH6">#REF!</definedName>
    <definedName name="____________SCH6">#REF!</definedName>
    <definedName name="___________SCH6">#REF!</definedName>
    <definedName name="__________SCH6">#REF!</definedName>
    <definedName name="_________SCH6">#REF!</definedName>
    <definedName name="________SCH6">#REF!</definedName>
    <definedName name="_______SCH6">#REF!</definedName>
    <definedName name="______SCH6">#REF!</definedName>
    <definedName name="____SCH6">#REF!</definedName>
    <definedName name="___ABC5">#REF!</definedName>
    <definedName name="___SCH6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X" hidden="1">#REF!</definedName>
    <definedName name="__cir1">#REF!</definedName>
    <definedName name="__cir10">#REF!</definedName>
    <definedName name="__cir11">#REF!</definedName>
    <definedName name="__cir12">#REF!</definedName>
    <definedName name="__cir13">#REF!</definedName>
    <definedName name="__cir2">#REF!</definedName>
    <definedName name="__cir3">#REF!</definedName>
    <definedName name="__cir4">#REF!</definedName>
    <definedName name="__cir5">#REF!</definedName>
    <definedName name="__cir6">#REF!</definedName>
    <definedName name="__cir7">#REF!</definedName>
    <definedName name="__cir8">#REF!</definedName>
    <definedName name="__cir9">#REF!</definedName>
    <definedName name="__FOR1">IF(#REF!=1,__cir1,0)</definedName>
    <definedName name="__FOR10">IF(#REF!=1,__cir10,0)</definedName>
    <definedName name="__FOR11">IF(#REF!=1,__cir11,0)</definedName>
    <definedName name="__FOR12">IF(#REF!=1,__cir12,0)</definedName>
    <definedName name="__FOR13">IF(#REF!=1,__cir13,0)</definedName>
    <definedName name="__FOR2">IF(#REF!=1,__cir2,0)</definedName>
    <definedName name="__FOR3">IF(#REF!=1,__cir3,0)</definedName>
    <definedName name="__FOR4">IF(#REF!=1,__cir4,0)</definedName>
    <definedName name="__FOR5">IF(#REF!=1,__cir5,0)</definedName>
    <definedName name="__FOR6">IF(#REF!=1,__cir6,0)</definedName>
    <definedName name="__FOR7">IF(#REF!=1,__cir7,0)</definedName>
    <definedName name="__FOR8">IF(#REF!=1,__cir8,0)</definedName>
    <definedName name="__FOR9">IF(#REF!=1,__cir9,0)</definedName>
    <definedName name="__SCH6" localSheetId="0">#REF!</definedName>
    <definedName name="__SCH6">#REF!</definedName>
    <definedName name="_3.7">#REF!</definedName>
    <definedName name="_BSD1">#REF!</definedName>
    <definedName name="_BSD2">#REF!</definedName>
    <definedName name="_cir1">#REF!</definedName>
    <definedName name="_cir10">#REF!</definedName>
    <definedName name="_cir11">#REF!</definedName>
    <definedName name="_cir12">#REF!</definedName>
    <definedName name="_cir13">#REF!</definedName>
    <definedName name="_cir2">#REF!</definedName>
    <definedName name="_cir3">#REF!</definedName>
    <definedName name="_cir4">#REF!</definedName>
    <definedName name="_cir5">#REF!</definedName>
    <definedName name="_cir6">#REF!</definedName>
    <definedName name="_cir7">#REF!</definedName>
    <definedName name="_cir8">#REF!</definedName>
    <definedName name="_cir9">#REF!</definedName>
    <definedName name="_Fill" hidden="1">#REF!</definedName>
    <definedName name="_FOR1">IF(#REF!=1,_cir1,0)</definedName>
    <definedName name="_FOR10">IF(#REF!=1,_cir10,0)</definedName>
    <definedName name="_FOR11">IF(#REF!=1,_cir11,0)</definedName>
    <definedName name="_FOR12">IF(#REF!=1,_cir12,0)</definedName>
    <definedName name="_FOR13">IF(#REF!=1,_cir13,0)</definedName>
    <definedName name="_FOR2">IF(#REF!=1,_cir2,0)</definedName>
    <definedName name="_FOR3">IF(#REF!=1,_cir3,0)</definedName>
    <definedName name="_FOR4">IF(#REF!=1,_cir4,0)</definedName>
    <definedName name="_FOR5">IF(#REF!=1,_cir5,0)</definedName>
    <definedName name="_FOR6">IF(#REF!=1,_cir6,0)</definedName>
    <definedName name="_FOR7">IF(#REF!=1,_cir7,0)</definedName>
    <definedName name="_FOR8">IF(#REF!=1,_cir8,0)</definedName>
    <definedName name="_FOR9">IF(#REF!=1,_cir9,0)</definedName>
    <definedName name="_IED1">#REF!</definedName>
    <definedName name="_IED2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CH15">#REF!</definedName>
    <definedName name="_SCH2">#REF!</definedName>
    <definedName name="_SCH25">#REF!</definedName>
    <definedName name="_SCH4">#REF!</definedName>
    <definedName name="_SCH6" localSheetId="0">#REF!</definedName>
    <definedName name="_SCH6">#REF!</definedName>
    <definedName name="_SCH9">#REF!</definedName>
    <definedName name="_Sort" hidden="1">#REF!</definedName>
    <definedName name="_TTU6" localSheetId="0">#REF!</definedName>
    <definedName name="_TTU6">#REF!</definedName>
    <definedName name="A" localSheetId="0">#REF!</definedName>
    <definedName name="A">#REF!</definedName>
    <definedName name="aa" localSheetId="0">#REF!</definedName>
    <definedName name="aa">#REF!</definedName>
    <definedName name="ADL.63">#REF!</definedName>
    <definedName name="agri">#REF!</definedName>
    <definedName name="as" localSheetId="0">#REF!</definedName>
    <definedName name="as">#REF!</definedName>
    <definedName name="asd" localSheetId="0">#REF!</definedName>
    <definedName name="asd">#REF!</definedName>
    <definedName name="assmp_N">#REF!</definedName>
    <definedName name="assmp_S">#REF!</definedName>
    <definedName name="assmp_W">#REF!</definedName>
    <definedName name="assmpn_E">#REF!</definedName>
    <definedName name="asst_cost">#REF!</definedName>
    <definedName name="aws" localSheetId="0">#REF!</definedName>
    <definedName name="aws">#REF!</definedName>
    <definedName name="B">#REF!</definedName>
    <definedName name="bi">#REF!</definedName>
    <definedName name="ChangeinAccruedInterest">#REF!</definedName>
    <definedName name="D">#N/A</definedName>
    <definedName name="D1B">#REF!</definedName>
    <definedName name="D1S">#REF!</definedName>
    <definedName name="D2B">#REF!</definedName>
    <definedName name="D2S">#REF!</definedName>
    <definedName name="D3B">#REF!</definedName>
    <definedName name="D3S">#REF!</definedName>
    <definedName name="_xlnm.Database">#REF!</definedName>
    <definedName name="dbn_assts">#REF!</definedName>
    <definedName name="DIB">#REF!</definedName>
    <definedName name="Discom1F1">#REF!</definedName>
    <definedName name="Discom1F2">#REF!</definedName>
    <definedName name="Discom1F3">#REF!</definedName>
    <definedName name="Discom1F4">#REF!</definedName>
    <definedName name="Discom1F6">#REF!</definedName>
    <definedName name="Discom2F1">#REF!</definedName>
    <definedName name="Discom2F2">#REF!</definedName>
    <definedName name="Discom2F3">#REF!</definedName>
    <definedName name="Discom2F4">#REF!</definedName>
    <definedName name="Discom2F6">#REF!</definedName>
    <definedName name="DISCOMHH">#REF!</definedName>
    <definedName name="dom">#REF!</definedName>
    <definedName name="dpc">#REF!</definedName>
    <definedName name="dy" localSheetId="0">#REF!,#REF!</definedName>
    <definedName name="dy">#REF!,#REF!</definedName>
    <definedName name="e">#REF!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f">#REF!</definedName>
    <definedName name="F3.7">#REF!</definedName>
    <definedName name="FOR10a">IF(#REF!=0,__cir10,0)</definedName>
    <definedName name="FOR11a">IF(#REF!=0,__cir11,0)</definedName>
    <definedName name="FOR12a">IF(#REF!=0,__cir12,0)</definedName>
    <definedName name="FOR13a">IF(#REF!=0,__cir13,0)</definedName>
    <definedName name="FOR1a">IF(#REF!=0, __cir1,0)</definedName>
    <definedName name="FOR2a">IF(#REF!=0,__cir2,0)</definedName>
    <definedName name="FOR3a">IF(#REF!=0,__cir3,0)</definedName>
    <definedName name="FOR4a">IF(#REF!=0,__cir4,0)</definedName>
    <definedName name="FOR5a">IF(#REF!=0,__cir5,0)</definedName>
    <definedName name="FOR6a">IF(#REF!=0,__cir6,0)</definedName>
    <definedName name="FOR7a">IF(#REF!=0,__cir7,0)</definedName>
    <definedName name="FOR8a">IF(#REF!=0,__cir8,0)</definedName>
    <definedName name="FOR9a">IF(#REF!=0,__cir9,0)</definedName>
    <definedName name="form">#REF!</definedName>
    <definedName name="form__">#REF!</definedName>
    <definedName name="form3">#REF!</definedName>
    <definedName name="form3.7">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y" localSheetId="0">#REF!,#REF!</definedName>
    <definedName name="fy">#REF!,#REF!</definedName>
    <definedName name="ICG">#REF!</definedName>
    <definedName name="icg_tarif_E">#REF!</definedName>
    <definedName name="icg_tarif_N">#REF!</definedName>
    <definedName name="icg_tarif_S">#REF!</definedName>
    <definedName name="icg_tarif_W">#REF!</definedName>
    <definedName name="Insurance" localSheetId="0">#REF!,#REF!</definedName>
    <definedName name="Insurance">#REF!,#REF!</definedName>
    <definedName name="interest" localSheetId="0">#REF!</definedName>
    <definedName name="interest">#REF!</definedName>
    <definedName name="interest_v" localSheetId="0">#REF!,#REF!</definedName>
    <definedName name="interest_v">#REF!,#REF!</definedName>
    <definedName name="Intt_Charge_cY" localSheetId="0">#REF!,#REF!</definedName>
    <definedName name="Intt_Charge_cY">#REF!,#REF!</definedName>
    <definedName name="Intt_Charge_cy_1">#REF!,#REF!</definedName>
    <definedName name="Intt_Charge_eY" localSheetId="0">#REF!,#REF!</definedName>
    <definedName name="Intt_Charge_eY">#REF!,#REF!</definedName>
    <definedName name="Intt_Charge_ey_1">#REF!,#REF!</definedName>
    <definedName name="Intt_Charge_PY" localSheetId="0">#REF!,#REF!</definedName>
    <definedName name="Intt_Charge_PY">#REF!,#REF!</definedName>
    <definedName name="Intt_Charge_py_1">#REF!,#REF!</definedName>
    <definedName name="INV_E">#REF!</definedName>
    <definedName name="INV_N">#REF!</definedName>
    <definedName name="INV_S">#REF!</definedName>
    <definedName name="INV_W">#REF!</definedName>
    <definedName name="INVPLAN">#REF!</definedName>
    <definedName name="Iteration_switch">#REF!</definedName>
    <definedName name="jherc" localSheetId="0">#REF!</definedName>
    <definedName name="jherc">#REF!</definedName>
    <definedName name="jhkhk">#REF!</definedName>
    <definedName name="K2000_">#N/A</definedName>
    <definedName name="loan" localSheetId="0">#REF!</definedName>
    <definedName name="loan">#REF!</definedName>
    <definedName name="ltind">#REF!</definedName>
    <definedName name="LTLReceipt">#REF!</definedName>
    <definedName name="LTLRepayment">#REF!</definedName>
    <definedName name="new_discom">#REF!</definedName>
    <definedName name="NonDom">#REF!</definedName>
    <definedName name="PERF">#REF!</definedName>
    <definedName name="perf_E">#REF!</definedName>
    <definedName name="perf_N">#REF!</definedName>
    <definedName name="perf_S">#REF!</definedName>
    <definedName name="perf_W">#REF!</definedName>
    <definedName name="phycont15">0.15</definedName>
    <definedName name="Pop_Ratio" localSheetId="0">#REF!</definedName>
    <definedName name="Pop_Ratio">#REF!</definedName>
    <definedName name="_xlnm.Print_Area" localSheetId="0">'F7.1'!$A$1:$N$34</definedName>
    <definedName name="_xlnm.Print_Area">#REF!</definedName>
    <definedName name="PRINT_AREA_MI">#REF!</definedName>
    <definedName name="_xlnm.Print_Titles" localSheetId="0">'F7.1'!$1:$4</definedName>
    <definedName name="q">#REF!,#REF!</definedName>
    <definedName name="q2w3" localSheetId="0">#REF!</definedName>
    <definedName name="q2w3">#REF!</definedName>
    <definedName name="qwe" localSheetId="0">#REF!</definedName>
    <definedName name="qwe">#REF!</definedName>
    <definedName name="revised">#REF!</definedName>
    <definedName name="same" localSheetId="0">#REF!</definedName>
    <definedName name="same">#REF!</definedName>
    <definedName name="sca" localSheetId="0">#REF!</definedName>
    <definedName name="sca">#REF!</definedName>
    <definedName name="SFLEKJGKWE">#REF!</definedName>
    <definedName name="shft1">#REF!</definedName>
    <definedName name="shftI">#REF!</definedName>
    <definedName name="SJJSJSJJS">#REF!</definedName>
    <definedName name="sss" localSheetId="0">#REF!</definedName>
    <definedName name="sss">#REF!</definedName>
    <definedName name="STAT3">#REF!</definedName>
    <definedName name="STLReceipt">#REF!</definedName>
    <definedName name="STLRepayment">#REF!</definedName>
    <definedName name="TARIFF">#REF!</definedName>
    <definedName name="taxrate">0</definedName>
    <definedName name="try">#REF!</definedName>
    <definedName name="unshe" localSheetId="0">#REF!</definedName>
    <definedName name="unshe">#REF!</definedName>
    <definedName name="wree" localSheetId="0">#REF!</definedName>
    <definedName name="wree">#REF!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 localSheetId="0">#REF!</definedName>
    <definedName name="wsa">#REF!</definedName>
    <definedName name="X1_" localSheetId="0">#REF!</definedName>
    <definedName name="X1_">#REF!</definedName>
    <definedName name="xxx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s" localSheetId="0">#REF!</definedName>
    <definedName name="years">#REF!</definedName>
    <definedName name="zzz" localSheetId="0">#REF!</definedName>
    <definedName name="zz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G33" i="1"/>
  <c r="E33" i="1"/>
  <c r="D33" i="1"/>
  <c r="H32" i="1"/>
  <c r="I32" i="1" s="1"/>
  <c r="I31" i="1"/>
  <c r="H31" i="1"/>
  <c r="G30" i="1"/>
  <c r="F30" i="1"/>
  <c r="H30" i="1" s="1"/>
  <c r="I30" i="1" s="1"/>
  <c r="H29" i="1"/>
  <c r="I29" i="1" s="1"/>
  <c r="H28" i="1"/>
  <c r="I28" i="1" s="1"/>
  <c r="I27" i="1"/>
  <c r="H27" i="1"/>
  <c r="I26" i="1"/>
  <c r="H26" i="1"/>
  <c r="H25" i="1"/>
  <c r="I25" i="1" s="1"/>
  <c r="H24" i="1"/>
  <c r="I24" i="1" s="1"/>
  <c r="H23" i="1"/>
  <c r="I23" i="1" s="1"/>
  <c r="I22" i="1"/>
  <c r="H22" i="1"/>
  <c r="I21" i="1"/>
  <c r="H21" i="1"/>
  <c r="H20" i="1"/>
  <c r="I20" i="1" s="1"/>
  <c r="H19" i="1"/>
  <c r="I19" i="1" s="1"/>
  <c r="H18" i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F33" i="1" l="1"/>
  <c r="H33" i="1" s="1"/>
  <c r="I33" i="1" s="1"/>
</calcChain>
</file>

<file path=xl/sharedStrings.xml><?xml version="1.0" encoding="utf-8"?>
<sst xmlns="http://schemas.openxmlformats.org/spreadsheetml/2006/main" count="109" uniqueCount="47">
  <si>
    <t xml:space="preserve"> True up Form D 7.1</t>
  </si>
  <si>
    <t>Distribution Losses</t>
  </si>
  <si>
    <t>Name of Distribution Licensee</t>
  </si>
  <si>
    <t>JVVNL</t>
  </si>
  <si>
    <t>Licensed Area of Supply</t>
  </si>
  <si>
    <t>Jaipur Discom</t>
  </si>
  <si>
    <t>Year- 2023-24</t>
  </si>
  <si>
    <t>S. No.</t>
  </si>
  <si>
    <t>Circle</t>
  </si>
  <si>
    <t>Voltage Level</t>
  </si>
  <si>
    <t>No of Feeders *</t>
  </si>
  <si>
    <t>Feeders metered *</t>
  </si>
  <si>
    <t>Energy Input (MU)</t>
  </si>
  <si>
    <t>Total Output (MU)</t>
  </si>
  <si>
    <t>Total Losses (MU)</t>
  </si>
  <si>
    <t>Total Losses (% of Energy Input)</t>
  </si>
  <si>
    <t>Total Technical Loss</t>
  </si>
  <si>
    <t>Total technical Losses (% of Energy Input)</t>
  </si>
  <si>
    <t>Total Commercial Loss</t>
  </si>
  <si>
    <t xml:space="preserve">AT&amp;C loss (%) </t>
  </si>
  <si>
    <t>Alwar</t>
  </si>
  <si>
    <t>11 kV</t>
  </si>
  <si>
    <t>NA</t>
  </si>
  <si>
    <t>Bharatpur</t>
  </si>
  <si>
    <t>Dholpur</t>
  </si>
  <si>
    <t>Dausa</t>
  </si>
  <si>
    <t>Karauli</t>
  </si>
  <si>
    <t xml:space="preserve">JCC North </t>
  </si>
  <si>
    <t xml:space="preserve">JCC South </t>
  </si>
  <si>
    <t xml:space="preserve">JPDC North </t>
  </si>
  <si>
    <t xml:space="preserve">JPDC South </t>
  </si>
  <si>
    <t>Jhalawar</t>
  </si>
  <si>
    <t>Baran</t>
  </si>
  <si>
    <t>Kota</t>
  </si>
  <si>
    <t>Bundi</t>
  </si>
  <si>
    <t>Sawai madhopur</t>
  </si>
  <si>
    <t>Tonk</t>
  </si>
  <si>
    <t>Bhiwadi</t>
  </si>
  <si>
    <t>Dudu</t>
  </si>
  <si>
    <t>Kotputli</t>
  </si>
  <si>
    <t>Deeg</t>
  </si>
  <si>
    <t xml:space="preserve">Gangapur City </t>
  </si>
  <si>
    <t>JAIPUR DISCOM WITHOUT DF</t>
  </si>
  <si>
    <t>D. F. Kota</t>
  </si>
  <si>
    <t>D. F. Bharatpur</t>
  </si>
  <si>
    <t>Jaipur Discom with DF</t>
  </si>
  <si>
    <t>*NA: Included in Kota and Bharatpur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</si>
</sst>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sz val="10"/>
      <name val="Times New Roman"/>
      <family val="1"/>
    </font>
    <font>
      <sz val="6.5"/>
      <color rgb="FF000000"/>
      <name val="Arial"/>
      <family val="2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3" applyFont="1" applyFill="1">
      <alignment vertical="center"/>
    </xf>
    <xf numFmtId="0" fontId="3" fillId="2" borderId="0" xfId="4" applyFont="1" applyFill="1" applyAlignment="1">
      <alignment horizontal="left"/>
    </xf>
    <xf numFmtId="0" fontId="2" fillId="0" borderId="0" xfId="3" applyFont="1">
      <alignment vertical="center"/>
    </xf>
    <xf numFmtId="0" fontId="3" fillId="2" borderId="1" xfId="5" applyFont="1" applyFill="1" applyBorder="1" applyAlignment="1">
      <alignment horizontal="center" vertical="center"/>
    </xf>
    <xf numFmtId="0" fontId="3" fillId="2" borderId="2" xfId="5" applyFont="1" applyFill="1" applyBorder="1" applyAlignment="1">
      <alignment horizontal="center" vertical="center"/>
    </xf>
    <xf numFmtId="0" fontId="3" fillId="2" borderId="3" xfId="5" applyFont="1" applyFill="1" applyBorder="1" applyAlignment="1">
      <alignment horizontal="center" vertical="center"/>
    </xf>
    <xf numFmtId="0" fontId="3" fillId="0" borderId="0" xfId="5" applyFont="1" applyAlignment="1">
      <alignment vertical="center"/>
    </xf>
    <xf numFmtId="0" fontId="3" fillId="2" borderId="0" xfId="3" applyFont="1" applyFill="1">
      <alignment vertical="center"/>
    </xf>
    <xf numFmtId="0" fontId="3" fillId="2" borderId="0" xfId="4" applyFont="1" applyFill="1" applyAlignment="1">
      <alignment horizontal="left" vertical="top"/>
    </xf>
    <xf numFmtId="0" fontId="2" fillId="2" borderId="0" xfId="3" applyFont="1" applyFill="1" applyAlignment="1">
      <alignment horizontal="centerContinuous" vertical="center"/>
    </xf>
    <xf numFmtId="0" fontId="2" fillId="2" borderId="0" xfId="5" applyFont="1" applyFill="1" applyAlignment="1">
      <alignment horizontal="left"/>
    </xf>
    <xf numFmtId="0" fontId="2" fillId="2" borderId="0" xfId="5" applyFont="1" applyFill="1" applyAlignment="1">
      <alignment horizontal="left"/>
    </xf>
    <xf numFmtId="0" fontId="2" fillId="2" borderId="0" xfId="5" applyFont="1" applyFill="1"/>
    <xf numFmtId="0" fontId="3" fillId="3" borderId="4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left" vertical="center"/>
    </xf>
    <xf numFmtId="0" fontId="2" fillId="0" borderId="8" xfId="3" applyFont="1" applyBorder="1" applyAlignment="1">
      <alignment horizontal="center" vertical="center"/>
    </xf>
    <xf numFmtId="0" fontId="2" fillId="0" borderId="8" xfId="3" applyFont="1" applyBorder="1" applyAlignment="1">
      <alignment horizontal="right" vertical="center"/>
    </xf>
    <xf numFmtId="43" fontId="2" fillId="2" borderId="8" xfId="1" applyFont="1" applyFill="1" applyBorder="1" applyAlignment="1">
      <alignment horizontal="right" vertical="center"/>
    </xf>
    <xf numFmtId="43" fontId="2" fillId="2" borderId="8" xfId="3" applyNumberFormat="1" applyFont="1" applyFill="1" applyBorder="1" applyAlignment="1">
      <alignment horizontal="right" vertical="center"/>
    </xf>
    <xf numFmtId="10" fontId="2" fillId="2" borderId="8" xfId="2" applyNumberFormat="1" applyFont="1" applyFill="1" applyBorder="1" applyAlignment="1">
      <alignment horizontal="right" vertical="center"/>
    </xf>
    <xf numFmtId="0" fontId="2" fillId="2" borderId="8" xfId="3" applyFont="1" applyFill="1" applyBorder="1" applyAlignment="1">
      <alignment horizontal="center" vertical="center"/>
    </xf>
    <xf numFmtId="43" fontId="2" fillId="0" borderId="0" xfId="3" applyNumberFormat="1" applyFont="1">
      <alignment vertical="center"/>
    </xf>
    <xf numFmtId="0" fontId="2" fillId="4" borderId="8" xfId="3" applyFont="1" applyFill="1" applyBorder="1" applyAlignment="1">
      <alignment horizontal="left" vertical="center"/>
    </xf>
    <xf numFmtId="164" fontId="2" fillId="0" borderId="0" xfId="3" applyNumberFormat="1" applyFont="1">
      <alignment vertical="center"/>
    </xf>
    <xf numFmtId="164" fontId="2" fillId="0" borderId="8" xfId="3" applyNumberFormat="1" applyFont="1" applyBorder="1" applyAlignment="1">
      <alignment horizontal="right" vertical="center"/>
    </xf>
    <xf numFmtId="1" fontId="2" fillId="0" borderId="8" xfId="3" applyNumberFormat="1" applyFont="1" applyBorder="1" applyAlignment="1">
      <alignment horizontal="right" vertical="center"/>
    </xf>
    <xf numFmtId="2" fontId="5" fillId="2" borderId="10" xfId="5" applyNumberFormat="1" applyFont="1" applyFill="1" applyBorder="1" applyAlignment="1">
      <alignment horizontal="right" vertical="top" shrinkToFit="1"/>
    </xf>
    <xf numFmtId="0" fontId="3" fillId="0" borderId="8" xfId="3" applyFont="1" applyBorder="1" applyAlignment="1">
      <alignment horizontal="left" vertical="center"/>
    </xf>
    <xf numFmtId="0" fontId="3" fillId="0" borderId="8" xfId="3" applyFont="1" applyBorder="1" applyAlignment="1">
      <alignment horizontal="center" vertical="center"/>
    </xf>
    <xf numFmtId="1" fontId="3" fillId="0" borderId="8" xfId="3" applyNumberFormat="1" applyFont="1" applyBorder="1" applyAlignment="1">
      <alignment horizontal="right" vertical="center"/>
    </xf>
    <xf numFmtId="43" fontId="3" fillId="2" borderId="8" xfId="1" applyFont="1" applyFill="1" applyBorder="1" applyAlignment="1">
      <alignment horizontal="right" vertical="center"/>
    </xf>
    <xf numFmtId="43" fontId="3" fillId="2" borderId="8" xfId="3" applyNumberFormat="1" applyFont="1" applyFill="1" applyBorder="1" applyAlignment="1">
      <alignment horizontal="right" vertical="center"/>
    </xf>
    <xf numFmtId="0" fontId="3" fillId="2" borderId="8" xfId="3" applyFont="1" applyFill="1" applyBorder="1" applyAlignment="1">
      <alignment horizontal="center" vertical="center"/>
    </xf>
    <xf numFmtId="10" fontId="3" fillId="2" borderId="9" xfId="6" applyNumberFormat="1" applyFont="1" applyFill="1" applyBorder="1" applyAlignment="1">
      <alignment horizontal="right" vertical="center"/>
    </xf>
    <xf numFmtId="43" fontId="2" fillId="2" borderId="11" xfId="1" applyFont="1" applyFill="1" applyBorder="1" applyAlignment="1">
      <alignment horizontal="center" vertical="center"/>
    </xf>
    <xf numFmtId="43" fontId="2" fillId="2" borderId="8" xfId="2" applyNumberFormat="1" applyFont="1" applyFill="1" applyBorder="1" applyAlignment="1">
      <alignment horizontal="right" vertical="center"/>
    </xf>
    <xf numFmtId="10" fontId="2" fillId="2" borderId="9" xfId="2" applyNumberFormat="1" applyFont="1" applyFill="1" applyBorder="1" applyAlignment="1">
      <alignment horizontal="right" vertical="center"/>
    </xf>
    <xf numFmtId="43" fontId="2" fillId="2" borderId="12" xfId="1" applyFont="1" applyFill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14" xfId="3" applyFont="1" applyBorder="1" applyAlignment="1">
      <alignment horizontal="left" vertical="center"/>
    </xf>
    <xf numFmtId="0" fontId="3" fillId="0" borderId="14" xfId="3" applyFont="1" applyBorder="1" applyAlignment="1">
      <alignment horizontal="center" vertical="center"/>
    </xf>
    <xf numFmtId="1" fontId="3" fillId="0" borderId="14" xfId="3" applyNumberFormat="1" applyFont="1" applyBorder="1" applyAlignment="1">
      <alignment horizontal="right" vertical="center"/>
    </xf>
    <xf numFmtId="43" fontId="3" fillId="2" borderId="14" xfId="1" applyFont="1" applyFill="1" applyBorder="1" applyAlignment="1">
      <alignment horizontal="right" vertical="center"/>
    </xf>
    <xf numFmtId="43" fontId="3" fillId="2" borderId="14" xfId="3" applyNumberFormat="1" applyFont="1" applyFill="1" applyBorder="1" applyAlignment="1">
      <alignment horizontal="right" vertical="center"/>
    </xf>
    <xf numFmtId="10" fontId="3" fillId="2" borderId="14" xfId="2" applyNumberFormat="1" applyFont="1" applyFill="1" applyBorder="1" applyAlignment="1">
      <alignment horizontal="right" vertical="center"/>
    </xf>
    <xf numFmtId="0" fontId="3" fillId="2" borderId="14" xfId="3" applyFont="1" applyFill="1" applyBorder="1" applyAlignment="1">
      <alignment horizontal="center" vertical="center"/>
    </xf>
    <xf numFmtId="10" fontId="3" fillId="2" borderId="15" xfId="6" applyNumberFormat="1" applyFont="1" applyFill="1" applyBorder="1" applyAlignment="1">
      <alignment horizontal="right" vertical="center"/>
    </xf>
    <xf numFmtId="43" fontId="2" fillId="2" borderId="0" xfId="3" applyNumberFormat="1" applyFont="1" applyFill="1">
      <alignment vertical="center"/>
    </xf>
    <xf numFmtId="0" fontId="2" fillId="5" borderId="0" xfId="3" applyFont="1" applyFill="1">
      <alignment vertical="center"/>
    </xf>
    <xf numFmtId="3" fontId="6" fillId="0" borderId="0" xfId="5" applyNumberFormat="1" applyFont="1"/>
  </cellXfs>
  <cellStyles count="7">
    <cellStyle name="Comma" xfId="1" builtinId="3"/>
    <cellStyle name="Normal" xfId="0" builtinId="0"/>
    <cellStyle name="Normal 2" xfId="4" xr:uid="{D35CA7D6-1E90-7048-8A3D-C3EF50179DEB}"/>
    <cellStyle name="Normal 3 2" xfId="5" xr:uid="{342A28FA-6CFE-3143-99CE-D0D565F81CE2}"/>
    <cellStyle name="Normal_FORMATS 5 YEAR ALOKE" xfId="3" xr:uid="{65C15F94-23DC-334E-BBED-B05E486B8612}"/>
    <cellStyle name="Per cent" xfId="2" builtinId="5"/>
    <cellStyle name="Percent 16" xfId="6" xr:uid="{91B7B412-3793-914A-894A-0FE362163C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VVNL/02.Petition%20Documents/Formats/Formats.xlsx" TargetMode="External"/><Relationship Id="rId1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VVNL/02.Petition%20Documents/Formats/Form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  <sheetName val=" Index"/>
      <sheetName val="F2.1"/>
      <sheetName val="F2.1 (2)"/>
      <sheetName val="F2.1 (3)"/>
      <sheetName val="F1.1"/>
      <sheetName val="F2.1 Final"/>
      <sheetName val="F2.1 BESL"/>
      <sheetName val="F2.1 KEDL"/>
      <sheetName val="F2.1 KEDL."/>
      <sheetName val="F2.2"/>
      <sheetName val="F 2.2 "/>
      <sheetName val="F2.3"/>
      <sheetName val="F2.4 "/>
      <sheetName val="F 2.5 "/>
      <sheetName val="F2.5"/>
      <sheetName val="F2.6 "/>
      <sheetName val="F2.7"/>
      <sheetName val="F3.1 Final"/>
      <sheetName val="F3.1 (2)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3.7 Final"/>
      <sheetName val="F3.8"/>
      <sheetName val="F3.9 "/>
      <sheetName val="F 3.10"/>
      <sheetName val="F 3.11"/>
      <sheetName val="F4.1 "/>
      <sheetName val="F 4.2"/>
      <sheetName val="F 4.2 (a)"/>
      <sheetName val="F 4.3"/>
      <sheetName val="F 4.4"/>
      <sheetName val="F5.1"/>
      <sheetName val="F 6.1"/>
      <sheetName val="F 6.2"/>
      <sheetName val="F7.1"/>
      <sheetName val="F7.2"/>
      <sheetName val="Energy Requirement"/>
      <sheetName val="O&amp;M Expenses-MY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F3E0-C3C6-4642-BBB6-78650D55BE9F}">
  <sheetPr>
    <tabColor theme="6"/>
  </sheetPr>
  <dimension ref="A1:Q36"/>
  <sheetViews>
    <sheetView showGridLines="0" tabSelected="1" view="pageBreakPreview" zoomScale="70" zoomScaleNormal="80" zoomScaleSheetLayoutView="70" workbookViewId="0">
      <selection activeCell="B12" sqref="B12"/>
    </sheetView>
  </sheetViews>
  <sheetFormatPr baseColWidth="10" defaultColWidth="7.83203125" defaultRowHeight="16" x14ac:dyDescent="0.2"/>
  <cols>
    <col min="1" max="1" width="23.33203125" style="3" customWidth="1"/>
    <col min="2" max="2" width="36.83203125" style="3" bestFit="1" customWidth="1"/>
    <col min="3" max="3" width="16.1640625" style="3" customWidth="1"/>
    <col min="4" max="4" width="15.1640625" style="3" customWidth="1"/>
    <col min="5" max="5" width="14.5" style="3" customWidth="1"/>
    <col min="6" max="6" width="16.83203125" style="55" bestFit="1" customWidth="1"/>
    <col min="7" max="8" width="16.33203125" style="55" customWidth="1"/>
    <col min="9" max="9" width="13.5" style="3" customWidth="1"/>
    <col min="10" max="10" width="11.1640625" style="3" customWidth="1"/>
    <col min="11" max="11" width="14.5" style="3" customWidth="1"/>
    <col min="12" max="12" width="15.33203125" style="3" customWidth="1"/>
    <col min="13" max="13" width="15.33203125" style="55" customWidth="1"/>
    <col min="14" max="14" width="7.83203125" style="3"/>
    <col min="15" max="15" width="12.5" style="3" bestFit="1" customWidth="1"/>
    <col min="16" max="16" width="7.83203125" style="3"/>
    <col min="17" max="17" width="11.1640625" style="3" bestFit="1" customWidth="1"/>
    <col min="18" max="16384" width="7.83203125" style="3"/>
  </cols>
  <sheetData>
    <row r="1" spans="1:17" ht="17" thickBot="1" x14ac:dyDescent="0.25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</row>
    <row r="2" spans="1:17" ht="17" thickBot="1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/>
    </row>
    <row r="3" spans="1:17" ht="17" thickBot="1" x14ac:dyDescent="0.25">
      <c r="A3" s="8"/>
      <c r="B3" s="8"/>
      <c r="C3" s="9"/>
      <c r="D3" s="9"/>
      <c r="E3" s="9"/>
      <c r="F3" s="10"/>
      <c r="G3" s="10"/>
      <c r="H3" s="10"/>
      <c r="I3" s="10"/>
      <c r="J3" s="1"/>
      <c r="K3" s="1"/>
      <c r="L3" s="1"/>
      <c r="M3" s="1"/>
    </row>
    <row r="4" spans="1:17" ht="17" thickBot="1" x14ac:dyDescent="0.2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7" x14ac:dyDescent="0.2">
      <c r="A5" s="11" t="s">
        <v>2</v>
      </c>
      <c r="B5" s="11"/>
      <c r="C5" s="11"/>
      <c r="D5" s="12"/>
      <c r="E5" s="12"/>
      <c r="F5" s="13" t="s">
        <v>3</v>
      </c>
      <c r="G5" s="1"/>
      <c r="H5" s="1"/>
      <c r="I5" s="1"/>
      <c r="J5" s="1"/>
      <c r="K5" s="1"/>
      <c r="L5" s="1"/>
      <c r="M5" s="1"/>
    </row>
    <row r="6" spans="1:17" x14ac:dyDescent="0.2">
      <c r="A6" s="11" t="s">
        <v>4</v>
      </c>
      <c r="B6" s="11"/>
      <c r="C6" s="11"/>
      <c r="D6" s="12"/>
      <c r="E6" s="12"/>
      <c r="F6" s="13" t="s">
        <v>5</v>
      </c>
      <c r="G6" s="1"/>
      <c r="H6" s="1"/>
      <c r="I6" s="1"/>
      <c r="J6" s="1"/>
      <c r="K6" s="1"/>
      <c r="L6" s="1"/>
      <c r="M6" s="1"/>
    </row>
    <row r="7" spans="1:17" ht="17" thickBot="1" x14ac:dyDescent="0.25">
      <c r="A7" s="2" t="s">
        <v>6</v>
      </c>
      <c r="B7" s="2"/>
      <c r="C7" s="9"/>
      <c r="D7" s="9"/>
      <c r="E7" s="9"/>
      <c r="F7" s="10"/>
      <c r="G7" s="10"/>
      <c r="H7" s="10"/>
      <c r="I7" s="10"/>
      <c r="J7" s="1"/>
      <c r="K7" s="1"/>
      <c r="L7" s="1"/>
      <c r="M7" s="1"/>
    </row>
    <row r="8" spans="1:17" ht="51" x14ac:dyDescent="0.2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13</v>
      </c>
      <c r="H8" s="15" t="s">
        <v>14</v>
      </c>
      <c r="I8" s="15" t="s">
        <v>15</v>
      </c>
      <c r="J8" s="15" t="s">
        <v>16</v>
      </c>
      <c r="K8" s="15" t="s">
        <v>17</v>
      </c>
      <c r="L8" s="15" t="s">
        <v>18</v>
      </c>
      <c r="M8" s="16" t="s">
        <v>19</v>
      </c>
    </row>
    <row r="9" spans="1:17" x14ac:dyDescent="0.2">
      <c r="A9" s="17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9">
        <v>13</v>
      </c>
    </row>
    <row r="10" spans="1:17" x14ac:dyDescent="0.2">
      <c r="A10" s="20">
        <v>1</v>
      </c>
      <c r="B10" s="21" t="s">
        <v>20</v>
      </c>
      <c r="C10" s="22" t="s">
        <v>21</v>
      </c>
      <c r="D10" s="23">
        <v>1385</v>
      </c>
      <c r="E10" s="23">
        <v>1385</v>
      </c>
      <c r="F10" s="24">
        <v>3399.33</v>
      </c>
      <c r="G10" s="24">
        <v>2751.96</v>
      </c>
      <c r="H10" s="25">
        <f t="shared" ref="H10:H33" si="0">F10-G10</f>
        <v>647.36999999999989</v>
      </c>
      <c r="I10" s="26">
        <f t="shared" ref="I10:I33" si="1">H10/F10</f>
        <v>0.19044046915127391</v>
      </c>
      <c r="J10" s="27" t="s">
        <v>22</v>
      </c>
      <c r="K10" s="27" t="s">
        <v>22</v>
      </c>
      <c r="L10" s="27" t="s">
        <v>22</v>
      </c>
      <c r="M10" s="24">
        <v>26.4</v>
      </c>
      <c r="O10" s="28"/>
    </row>
    <row r="11" spans="1:17" x14ac:dyDescent="0.2">
      <c r="A11" s="20">
        <v>2</v>
      </c>
      <c r="B11" s="21" t="s">
        <v>23</v>
      </c>
      <c r="C11" s="22" t="s">
        <v>21</v>
      </c>
      <c r="D11" s="23">
        <v>501</v>
      </c>
      <c r="E11" s="23">
        <v>501</v>
      </c>
      <c r="F11" s="24">
        <v>1393.24</v>
      </c>
      <c r="G11" s="24">
        <v>1229.96</v>
      </c>
      <c r="H11" s="25">
        <f t="shared" si="0"/>
        <v>163.27999999999997</v>
      </c>
      <c r="I11" s="26">
        <f t="shared" si="1"/>
        <v>0.11719445321696188</v>
      </c>
      <c r="J11" s="27" t="s">
        <v>22</v>
      </c>
      <c r="K11" s="27" t="s">
        <v>22</v>
      </c>
      <c r="L11" s="27" t="s">
        <v>22</v>
      </c>
      <c r="M11" s="24">
        <v>21.83</v>
      </c>
      <c r="O11" s="28"/>
    </row>
    <row r="12" spans="1:17" x14ac:dyDescent="0.2">
      <c r="A12" s="20">
        <v>3</v>
      </c>
      <c r="B12" s="21" t="s">
        <v>24</v>
      </c>
      <c r="C12" s="22" t="s">
        <v>21</v>
      </c>
      <c r="D12" s="23">
        <v>220</v>
      </c>
      <c r="E12" s="23">
        <v>220</v>
      </c>
      <c r="F12" s="24">
        <v>2309.5100000000002</v>
      </c>
      <c r="G12" s="24">
        <v>1952.32</v>
      </c>
      <c r="H12" s="25">
        <f t="shared" si="0"/>
        <v>357.19000000000028</v>
      </c>
      <c r="I12" s="26">
        <f t="shared" si="1"/>
        <v>0.15466051240306397</v>
      </c>
      <c r="J12" s="27" t="s">
        <v>22</v>
      </c>
      <c r="K12" s="27" t="s">
        <v>22</v>
      </c>
      <c r="L12" s="27" t="s">
        <v>22</v>
      </c>
      <c r="M12" s="24">
        <v>23.54</v>
      </c>
      <c r="Q12" s="28"/>
    </row>
    <row r="13" spans="1:17" x14ac:dyDescent="0.2">
      <c r="A13" s="20">
        <v>4</v>
      </c>
      <c r="B13" s="29" t="s">
        <v>25</v>
      </c>
      <c r="C13" s="22" t="s">
        <v>21</v>
      </c>
      <c r="D13" s="23">
        <v>531</v>
      </c>
      <c r="E13" s="23">
        <v>531</v>
      </c>
      <c r="F13" s="24">
        <v>1070.1300000000001</v>
      </c>
      <c r="G13" s="24">
        <v>751.29</v>
      </c>
      <c r="H13" s="25">
        <f t="shared" si="0"/>
        <v>318.84000000000015</v>
      </c>
      <c r="I13" s="26">
        <f t="shared" si="1"/>
        <v>0.29794510947268099</v>
      </c>
      <c r="J13" s="27" t="s">
        <v>22</v>
      </c>
      <c r="K13" s="27" t="s">
        <v>22</v>
      </c>
      <c r="L13" s="27" t="s">
        <v>22</v>
      </c>
      <c r="M13" s="24">
        <v>36.75</v>
      </c>
      <c r="Q13" s="30"/>
    </row>
    <row r="14" spans="1:17" x14ac:dyDescent="0.2">
      <c r="A14" s="20">
        <v>5</v>
      </c>
      <c r="B14" s="21" t="s">
        <v>26</v>
      </c>
      <c r="C14" s="22" t="s">
        <v>21</v>
      </c>
      <c r="D14" s="23">
        <v>415</v>
      </c>
      <c r="E14" s="23">
        <v>415</v>
      </c>
      <c r="F14" s="24">
        <v>4603.63</v>
      </c>
      <c r="G14" s="24">
        <v>4138.13</v>
      </c>
      <c r="H14" s="25">
        <f t="shared" si="0"/>
        <v>465.5</v>
      </c>
      <c r="I14" s="26">
        <f t="shared" si="1"/>
        <v>0.10111585857247432</v>
      </c>
      <c r="J14" s="27" t="s">
        <v>22</v>
      </c>
      <c r="K14" s="27" t="s">
        <v>22</v>
      </c>
      <c r="L14" s="27" t="s">
        <v>22</v>
      </c>
      <c r="M14" s="24">
        <v>20.399999999999999</v>
      </c>
      <c r="Q14" s="30"/>
    </row>
    <row r="15" spans="1:17" x14ac:dyDescent="0.2">
      <c r="A15" s="20">
        <v>6</v>
      </c>
      <c r="B15" s="21" t="s">
        <v>27</v>
      </c>
      <c r="C15" s="22" t="s">
        <v>21</v>
      </c>
      <c r="D15" s="31">
        <v>929</v>
      </c>
      <c r="E15" s="32">
        <v>929</v>
      </c>
      <c r="F15" s="24">
        <v>846.26</v>
      </c>
      <c r="G15" s="24">
        <v>625.70000000000005</v>
      </c>
      <c r="H15" s="25">
        <f t="shared" si="0"/>
        <v>220.55999999999995</v>
      </c>
      <c r="I15" s="26">
        <f t="shared" si="1"/>
        <v>0.26062912107390157</v>
      </c>
      <c r="J15" s="27" t="s">
        <v>22</v>
      </c>
      <c r="K15" s="27" t="s">
        <v>22</v>
      </c>
      <c r="L15" s="27" t="s">
        <v>22</v>
      </c>
      <c r="M15" s="24">
        <v>27.39</v>
      </c>
      <c r="O15" s="28"/>
    </row>
    <row r="16" spans="1:17" x14ac:dyDescent="0.2">
      <c r="A16" s="20"/>
      <c r="B16" s="21" t="s">
        <v>28</v>
      </c>
      <c r="C16" s="22"/>
      <c r="D16" s="31"/>
      <c r="E16" s="32"/>
      <c r="F16" s="24">
        <v>838.22</v>
      </c>
      <c r="G16" s="24">
        <v>691.24</v>
      </c>
      <c r="H16" s="25">
        <f t="shared" si="0"/>
        <v>146.98000000000002</v>
      </c>
      <c r="I16" s="26">
        <f t="shared" si="1"/>
        <v>0.175347760731073</v>
      </c>
      <c r="J16" s="27"/>
      <c r="K16" s="27"/>
      <c r="L16" s="27"/>
      <c r="M16" s="24">
        <v>18.2</v>
      </c>
      <c r="O16" s="28"/>
    </row>
    <row r="17" spans="1:15" x14ac:dyDescent="0.2">
      <c r="A17" s="20">
        <v>7</v>
      </c>
      <c r="B17" s="29" t="s">
        <v>29</v>
      </c>
      <c r="C17" s="22" t="s">
        <v>21</v>
      </c>
      <c r="D17" s="23">
        <v>1634</v>
      </c>
      <c r="E17" s="23">
        <v>1634</v>
      </c>
      <c r="F17" s="24">
        <v>2998.91</v>
      </c>
      <c r="G17" s="24">
        <v>2776.54</v>
      </c>
      <c r="H17" s="25">
        <f t="shared" si="0"/>
        <v>222.36999999999989</v>
      </c>
      <c r="I17" s="26">
        <f t="shared" si="1"/>
        <v>7.4150274599771221E-2</v>
      </c>
      <c r="J17" s="27" t="s">
        <v>22</v>
      </c>
      <c r="K17" s="27" t="s">
        <v>22</v>
      </c>
      <c r="L17" s="27" t="s">
        <v>22</v>
      </c>
      <c r="M17" s="24">
        <v>17.760000000000002</v>
      </c>
      <c r="O17" s="28"/>
    </row>
    <row r="18" spans="1:15" x14ac:dyDescent="0.2">
      <c r="A18" s="20"/>
      <c r="B18" s="29" t="s">
        <v>30</v>
      </c>
      <c r="C18" s="22"/>
      <c r="D18" s="23"/>
      <c r="E18" s="23"/>
      <c r="F18" s="24">
        <v>2330.9899999999998</v>
      </c>
      <c r="G18" s="24">
        <v>2085.89</v>
      </c>
      <c r="H18" s="25">
        <f t="shared" si="0"/>
        <v>245.09999999999991</v>
      </c>
      <c r="I18" s="26"/>
      <c r="J18" s="27"/>
      <c r="K18" s="27"/>
      <c r="L18" s="27"/>
      <c r="M18" s="24">
        <v>12.14</v>
      </c>
      <c r="O18" s="28"/>
    </row>
    <row r="19" spans="1:15" x14ac:dyDescent="0.2">
      <c r="A19" s="20">
        <v>8</v>
      </c>
      <c r="B19" s="21" t="s">
        <v>31</v>
      </c>
      <c r="C19" s="22" t="s">
        <v>21</v>
      </c>
      <c r="D19" s="23">
        <v>574</v>
      </c>
      <c r="E19" s="23">
        <v>574</v>
      </c>
      <c r="F19" s="24">
        <v>1152.68</v>
      </c>
      <c r="G19" s="24">
        <v>1013.64</v>
      </c>
      <c r="H19" s="25">
        <f t="shared" si="0"/>
        <v>139.04000000000008</v>
      </c>
      <c r="I19" s="26">
        <f t="shared" si="1"/>
        <v>0.1206232432244856</v>
      </c>
      <c r="J19" s="27" t="s">
        <v>22</v>
      </c>
      <c r="K19" s="27" t="s">
        <v>22</v>
      </c>
      <c r="L19" s="27" t="s">
        <v>22</v>
      </c>
      <c r="M19" s="24">
        <v>20.79</v>
      </c>
      <c r="O19" s="28"/>
    </row>
    <row r="20" spans="1:15" x14ac:dyDescent="0.2">
      <c r="A20" s="20">
        <v>9</v>
      </c>
      <c r="B20" s="29" t="s">
        <v>32</v>
      </c>
      <c r="C20" s="22" t="s">
        <v>21</v>
      </c>
      <c r="D20" s="23">
        <v>490</v>
      </c>
      <c r="E20" s="23">
        <v>490</v>
      </c>
      <c r="F20" s="24">
        <v>1200.18</v>
      </c>
      <c r="G20" s="24">
        <v>876.11</v>
      </c>
      <c r="H20" s="25">
        <f t="shared" si="0"/>
        <v>324.07000000000005</v>
      </c>
      <c r="I20" s="26">
        <f t="shared" si="1"/>
        <v>0.27001783065873453</v>
      </c>
      <c r="J20" s="27" t="s">
        <v>22</v>
      </c>
      <c r="K20" s="27" t="s">
        <v>22</v>
      </c>
      <c r="L20" s="27" t="s">
        <v>22</v>
      </c>
      <c r="M20" s="24">
        <v>34.43</v>
      </c>
      <c r="O20" s="28"/>
    </row>
    <row r="21" spans="1:15" x14ac:dyDescent="0.2">
      <c r="A21" s="20">
        <v>10</v>
      </c>
      <c r="B21" s="21" t="s">
        <v>33</v>
      </c>
      <c r="C21" s="22" t="s">
        <v>21</v>
      </c>
      <c r="D21" s="23">
        <v>418</v>
      </c>
      <c r="E21" s="23">
        <v>418</v>
      </c>
      <c r="F21" s="33">
        <v>3127.48</v>
      </c>
      <c r="G21" s="33">
        <v>2335.81</v>
      </c>
      <c r="H21" s="25">
        <f t="shared" si="0"/>
        <v>791.67000000000007</v>
      </c>
      <c r="I21" s="26">
        <f t="shared" si="1"/>
        <v>0.25313351324388966</v>
      </c>
      <c r="J21" s="27" t="s">
        <v>22</v>
      </c>
      <c r="K21" s="27" t="s">
        <v>22</v>
      </c>
      <c r="L21" s="27" t="s">
        <v>22</v>
      </c>
      <c r="M21" s="33">
        <v>29.12</v>
      </c>
      <c r="O21" s="28"/>
    </row>
    <row r="22" spans="1:15" x14ac:dyDescent="0.2">
      <c r="A22" s="20">
        <v>11</v>
      </c>
      <c r="B22" s="21" t="s">
        <v>34</v>
      </c>
      <c r="C22" s="22" t="s">
        <v>21</v>
      </c>
      <c r="D22" s="23">
        <v>379</v>
      </c>
      <c r="E22" s="23">
        <v>379</v>
      </c>
      <c r="F22" s="24">
        <v>1656.93</v>
      </c>
      <c r="G22" s="24">
        <v>1290.76</v>
      </c>
      <c r="H22" s="25">
        <f t="shared" si="0"/>
        <v>366.17000000000007</v>
      </c>
      <c r="I22" s="26">
        <f t="shared" si="1"/>
        <v>0.22099304134755243</v>
      </c>
      <c r="J22" s="27" t="s">
        <v>22</v>
      </c>
      <c r="K22" s="27" t="s">
        <v>22</v>
      </c>
      <c r="L22" s="27" t="s">
        <v>22</v>
      </c>
      <c r="M22" s="24">
        <v>28.93</v>
      </c>
      <c r="O22" s="28"/>
    </row>
    <row r="23" spans="1:15" x14ac:dyDescent="0.2">
      <c r="A23" s="20">
        <v>12</v>
      </c>
      <c r="B23" s="21" t="s">
        <v>35</v>
      </c>
      <c r="C23" s="22" t="s">
        <v>21</v>
      </c>
      <c r="D23" s="23">
        <v>440</v>
      </c>
      <c r="E23" s="23">
        <v>440</v>
      </c>
      <c r="F23" s="24">
        <v>894.65</v>
      </c>
      <c r="G23" s="24">
        <v>521.80999999999995</v>
      </c>
      <c r="H23" s="25">
        <f t="shared" si="0"/>
        <v>372.84000000000003</v>
      </c>
      <c r="I23" s="26">
        <f t="shared" si="1"/>
        <v>0.41674397809199132</v>
      </c>
      <c r="J23" s="27" t="s">
        <v>22</v>
      </c>
      <c r="K23" s="27" t="s">
        <v>22</v>
      </c>
      <c r="L23" s="27" t="s">
        <v>22</v>
      </c>
      <c r="M23" s="24">
        <v>48.6</v>
      </c>
      <c r="O23" s="28"/>
    </row>
    <row r="24" spans="1:15" x14ac:dyDescent="0.2">
      <c r="A24" s="20">
        <v>13</v>
      </c>
      <c r="B24" s="29" t="s">
        <v>36</v>
      </c>
      <c r="C24" s="22" t="s">
        <v>21</v>
      </c>
      <c r="D24" s="23">
        <v>434</v>
      </c>
      <c r="E24" s="23">
        <v>434</v>
      </c>
      <c r="F24" s="24">
        <v>732.48</v>
      </c>
      <c r="G24" s="24">
        <v>557.5</v>
      </c>
      <c r="H24" s="25">
        <f t="shared" si="0"/>
        <v>174.98000000000002</v>
      </c>
      <c r="I24" s="26">
        <f t="shared" si="1"/>
        <v>0.23888706858890346</v>
      </c>
      <c r="J24" s="27" t="s">
        <v>22</v>
      </c>
      <c r="K24" s="27" t="s">
        <v>22</v>
      </c>
      <c r="L24" s="27" t="s">
        <v>22</v>
      </c>
      <c r="M24" s="24">
        <v>27.82</v>
      </c>
      <c r="O24" s="28"/>
    </row>
    <row r="25" spans="1:15" x14ac:dyDescent="0.2">
      <c r="A25" s="20"/>
      <c r="B25" s="29" t="s">
        <v>37</v>
      </c>
      <c r="C25" s="22"/>
      <c r="D25" s="23"/>
      <c r="E25" s="23"/>
      <c r="F25" s="24">
        <v>1613.76</v>
      </c>
      <c r="G25" s="24">
        <v>1237.71</v>
      </c>
      <c r="H25" s="25">
        <f t="shared" si="0"/>
        <v>376.04999999999995</v>
      </c>
      <c r="I25" s="26">
        <f t="shared" si="1"/>
        <v>0.23302721594289111</v>
      </c>
      <c r="J25" s="27"/>
      <c r="K25" s="27"/>
      <c r="L25" s="27"/>
      <c r="M25" s="24">
        <v>24.2</v>
      </c>
      <c r="O25" s="28"/>
    </row>
    <row r="26" spans="1:15" x14ac:dyDescent="0.2">
      <c r="A26" s="20"/>
      <c r="B26" s="29" t="s">
        <v>38</v>
      </c>
      <c r="C26" s="22"/>
      <c r="D26" s="23"/>
      <c r="E26" s="23"/>
      <c r="F26" s="24">
        <v>1494.87</v>
      </c>
      <c r="G26" s="24">
        <v>1254.73</v>
      </c>
      <c r="H26" s="25">
        <f t="shared" si="0"/>
        <v>240.13999999999987</v>
      </c>
      <c r="I26" s="26">
        <f t="shared" si="1"/>
        <v>0.16064273147497768</v>
      </c>
      <c r="J26" s="27"/>
      <c r="K26" s="27"/>
      <c r="L26" s="27"/>
      <c r="M26" s="24">
        <v>18.27</v>
      </c>
      <c r="O26" s="28"/>
    </row>
    <row r="27" spans="1:15" x14ac:dyDescent="0.2">
      <c r="A27" s="20"/>
      <c r="B27" s="20" t="s">
        <v>39</v>
      </c>
      <c r="C27" s="22"/>
      <c r="D27" s="23"/>
      <c r="E27" s="23"/>
      <c r="F27" s="24">
        <v>348.03</v>
      </c>
      <c r="G27" s="24">
        <v>308.31</v>
      </c>
      <c r="H27" s="25">
        <f t="shared" si="0"/>
        <v>39.71999999999997</v>
      </c>
      <c r="I27" s="26">
        <f t="shared" si="1"/>
        <v>0.11412809240582701</v>
      </c>
      <c r="J27" s="27"/>
      <c r="K27" s="27"/>
      <c r="L27" s="27"/>
      <c r="M27" s="24">
        <v>13.73</v>
      </c>
      <c r="O27" s="28"/>
    </row>
    <row r="28" spans="1:15" x14ac:dyDescent="0.2">
      <c r="A28" s="20"/>
      <c r="B28" s="29" t="s">
        <v>40</v>
      </c>
      <c r="C28" s="22"/>
      <c r="D28" s="23"/>
      <c r="E28" s="23"/>
      <c r="F28" s="24">
        <v>3087.29</v>
      </c>
      <c r="G28" s="24">
        <v>2838.73</v>
      </c>
      <c r="H28" s="25">
        <f t="shared" si="0"/>
        <v>248.55999999999995</v>
      </c>
      <c r="I28" s="26">
        <f t="shared" si="1"/>
        <v>8.0510739191977418E-2</v>
      </c>
      <c r="J28" s="27"/>
      <c r="K28" s="27"/>
      <c r="L28" s="27"/>
      <c r="M28" s="24">
        <v>11.75</v>
      </c>
      <c r="O28" s="28"/>
    </row>
    <row r="29" spans="1:15" x14ac:dyDescent="0.2">
      <c r="A29" s="20"/>
      <c r="B29" s="29" t="s">
        <v>41</v>
      </c>
      <c r="C29" s="22"/>
      <c r="D29" s="23"/>
      <c r="E29" s="23"/>
      <c r="F29" s="24">
        <v>1561.98</v>
      </c>
      <c r="G29" s="24">
        <v>1345.59</v>
      </c>
      <c r="H29" s="25">
        <f t="shared" si="0"/>
        <v>216.3900000000001</v>
      </c>
      <c r="I29" s="26">
        <f t="shared" si="1"/>
        <v>0.13853570468251841</v>
      </c>
      <c r="J29" s="27"/>
      <c r="K29" s="27"/>
      <c r="L29" s="27"/>
      <c r="M29" s="24">
        <v>18.43</v>
      </c>
      <c r="O29" s="28"/>
    </row>
    <row r="30" spans="1:15" x14ac:dyDescent="0.2">
      <c r="A30" s="20">
        <v>14</v>
      </c>
      <c r="B30" s="34" t="s">
        <v>42</v>
      </c>
      <c r="C30" s="35"/>
      <c r="D30" s="36">
        <v>8350</v>
      </c>
      <c r="E30" s="36">
        <v>8350</v>
      </c>
      <c r="F30" s="37">
        <f>SUM(F10:F29)</f>
        <v>36660.550000000003</v>
      </c>
      <c r="G30" s="37">
        <f>SUM(G10:G29)</f>
        <v>30583.73</v>
      </c>
      <c r="H30" s="38">
        <f>F30-G30</f>
        <v>6076.8200000000033</v>
      </c>
      <c r="I30" s="26">
        <f t="shared" si="1"/>
        <v>0.16575910617816708</v>
      </c>
      <c r="J30" s="39" t="s">
        <v>22</v>
      </c>
      <c r="K30" s="39" t="s">
        <v>22</v>
      </c>
      <c r="L30" s="39" t="s">
        <v>22</v>
      </c>
      <c r="M30" s="40">
        <v>0.20989999999999998</v>
      </c>
      <c r="O30" s="28"/>
    </row>
    <row r="31" spans="1:15" x14ac:dyDescent="0.2">
      <c r="A31" s="20">
        <v>15</v>
      </c>
      <c r="B31" s="21" t="s">
        <v>43</v>
      </c>
      <c r="C31" s="22"/>
      <c r="D31" s="23"/>
      <c r="E31" s="23"/>
      <c r="F31" s="41">
        <v>1878.27</v>
      </c>
      <c r="G31" s="41">
        <v>1878.27</v>
      </c>
      <c r="H31" s="25">
        <f t="shared" si="0"/>
        <v>0</v>
      </c>
      <c r="I31" s="42">
        <f t="shared" si="1"/>
        <v>0</v>
      </c>
      <c r="J31" s="27" t="s">
        <v>22</v>
      </c>
      <c r="K31" s="27" t="s">
        <v>22</v>
      </c>
      <c r="L31" s="27" t="s">
        <v>22</v>
      </c>
      <c r="M31" s="43"/>
      <c r="O31" s="28"/>
    </row>
    <row r="32" spans="1:15" x14ac:dyDescent="0.2">
      <c r="A32" s="20">
        <v>16</v>
      </c>
      <c r="B32" s="21" t="s">
        <v>44</v>
      </c>
      <c r="C32" s="22"/>
      <c r="D32" s="23"/>
      <c r="E32" s="23"/>
      <c r="F32" s="44"/>
      <c r="G32" s="44"/>
      <c r="H32" s="25">
        <f t="shared" si="0"/>
        <v>0</v>
      </c>
      <c r="I32" s="42" t="e">
        <f t="shared" si="1"/>
        <v>#DIV/0!</v>
      </c>
      <c r="J32" s="27" t="s">
        <v>22</v>
      </c>
      <c r="K32" s="27" t="s">
        <v>22</v>
      </c>
      <c r="L32" s="27" t="s">
        <v>22</v>
      </c>
      <c r="M32" s="43"/>
      <c r="O32" s="28"/>
    </row>
    <row r="33" spans="1:15" ht="17" thickBot="1" x14ac:dyDescent="0.25">
      <c r="A33" s="45">
        <v>17</v>
      </c>
      <c r="B33" s="46" t="s">
        <v>45</v>
      </c>
      <c r="C33" s="47"/>
      <c r="D33" s="48">
        <f>SUM(D30:D32)</f>
        <v>8350</v>
      </c>
      <c r="E33" s="48">
        <f>SUM(E30:E32)</f>
        <v>8350</v>
      </c>
      <c r="F33" s="49">
        <f>SUM(F30:F32)</f>
        <v>38538.82</v>
      </c>
      <c r="G33" s="49">
        <f>SUM(G30:G32)</f>
        <v>32462</v>
      </c>
      <c r="H33" s="50">
        <f t="shared" si="0"/>
        <v>6076.82</v>
      </c>
      <c r="I33" s="51">
        <f t="shared" si="1"/>
        <v>0.15768048943896051</v>
      </c>
      <c r="J33" s="52" t="s">
        <v>22</v>
      </c>
      <c r="K33" s="52" t="s">
        <v>22</v>
      </c>
      <c r="L33" s="52" t="s">
        <v>22</v>
      </c>
      <c r="M33" s="53">
        <v>0.20050000000000001</v>
      </c>
      <c r="O33" s="28"/>
    </row>
    <row r="34" spans="1:15" x14ac:dyDescent="0.2">
      <c r="A34" s="3" t="s">
        <v>46</v>
      </c>
      <c r="F34" s="1"/>
      <c r="G34" s="1"/>
      <c r="H34" s="54"/>
      <c r="I34" s="1"/>
      <c r="J34" s="1"/>
      <c r="K34" s="1"/>
      <c r="L34" s="1"/>
      <c r="M34" s="1"/>
    </row>
    <row r="36" spans="1:15" x14ac:dyDescent="0.2">
      <c r="K36" s="56">
        <v>257483401</v>
      </c>
      <c r="L36" s="3">
        <f>K36/10^7</f>
        <v>25.7483401</v>
      </c>
    </row>
  </sheetData>
  <mergeCells count="6">
    <mergeCell ref="A2:M2"/>
    <mergeCell ref="A4:M4"/>
    <mergeCell ref="A5:C5"/>
    <mergeCell ref="A6:C6"/>
    <mergeCell ref="F31:F32"/>
    <mergeCell ref="G31:G32"/>
  </mergeCells>
  <pageMargins left="0.74803149606299202" right="0.74803149606299202" top="0.98425196850393704" bottom="0.98425196850393704" header="0.511811023622047" footer="0.511811023622047"/>
  <pageSetup paperSize="8" scale="76" fitToWidth="2" fitToHeight="4" orientation="landscape" r:id="rId1"/>
  <headerFooter alignWithMargins="0">
    <oddHeader>&amp;C&amp;A</oddHeader>
  </headerFooter>
  <rowBreaks count="2" manualBreakCount="2">
    <brk id="58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F7.1</vt:lpstr>
      <vt:lpstr>F7.1!Print_Area</vt:lpstr>
      <vt:lpstr>F7.1!Print_Titles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2025-07-03T09:30:41Z</dcterms:created>
  <dcterms:modified xsi:type="dcterms:W3CDTF">2025-07-03T09:30:54Z</dcterms:modified>
</cp:coreProperties>
</file>